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table_S1_extracts" sheetId="1" state="visible" r:id="rId2"/>
    <sheet name="table_S2_dissections" sheetId="2" state="visible" r:id="rId3"/>
    <sheet name="table_S3_morphometrics" sheetId="3" state="visible" r:id="rId4"/>
    <sheet name="table_S4_uce_stat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<sst xmlns="http://schemas.openxmlformats.org/spreadsheetml/2006/main" count="2038" uniqueCount="528">
  <si>
    <t xml:space="preserve">SUPPLEMENTARY TABLES FROM: Prebus MM,  Georgiev BB, van de Kamp T, Hamann E, Baker I, Rabeling C. 2023. The rediscovery of the putative ant social parasite Manica parasitica syn. nov. (Hymenoptera: Formicidae) reveals an unexpected endoparasite syndrome.</t>
  </si>
  <si>
    <t xml:space="preserve">genus</t>
  </si>
  <si>
    <t xml:space="preserve">species</t>
  </si>
  <si>
    <t xml:space="preserve">extract</t>
  </si>
  <si>
    <t xml:space="preserve">sample name</t>
  </si>
  <si>
    <t xml:space="preserve">SpecimenCode</t>
  </si>
  <si>
    <t xml:space="preserve">CollectionCode</t>
  </si>
  <si>
    <t xml:space="preserve">LifeStageSex</t>
  </si>
  <si>
    <t xml:space="preserve">Medium</t>
  </si>
  <si>
    <t xml:space="preserve">LocatedAt</t>
  </si>
  <si>
    <t xml:space="preserve">OwnedBy</t>
  </si>
  <si>
    <t xml:space="preserve">TypeStatus</t>
  </si>
  <si>
    <t xml:space="preserve">DeterminedBy</t>
  </si>
  <si>
    <t xml:space="preserve">DateDetermined</t>
  </si>
  <si>
    <t xml:space="preserve">CollectedBy</t>
  </si>
  <si>
    <t xml:space="preserve">DateCollectedStart</t>
  </si>
  <si>
    <t xml:space="preserve">DateCollectedEnd</t>
  </si>
  <si>
    <t xml:space="preserve">Method</t>
  </si>
  <si>
    <t xml:space="preserve">Habitat</t>
  </si>
  <si>
    <t xml:space="preserve">Microhabitat</t>
  </si>
  <si>
    <t xml:space="preserve">CollectionNotes</t>
  </si>
  <si>
    <t xml:space="preserve">LocalityName</t>
  </si>
  <si>
    <t xml:space="preserve">Adm2</t>
  </si>
  <si>
    <t xml:space="preserve">Adm1</t>
  </si>
  <si>
    <t xml:space="preserve">Country</t>
  </si>
  <si>
    <t xml:space="preserve">Elevation</t>
  </si>
  <si>
    <t xml:space="preserve">LocLatitude</t>
  </si>
  <si>
    <t xml:space="preserve">LocLongitude</t>
  </si>
  <si>
    <t xml:space="preserve">LatLonMaxError</t>
  </si>
  <si>
    <t xml:space="preserve">BiogeographicRegion</t>
  </si>
  <si>
    <t xml:space="preserve">LocalityNotes</t>
  </si>
  <si>
    <t xml:space="preserve">ElevationMaxError</t>
  </si>
  <si>
    <t xml:space="preserve">Manica</t>
  </si>
  <si>
    <t xml:space="preserve">bradleyi_CA_Camp_W_CR210623_01</t>
  </si>
  <si>
    <t xml:space="preserve">P1197</t>
  </si>
  <si>
    <t xml:space="preserve">CASENT4010599</t>
  </si>
  <si>
    <t xml:space="preserve">CR210623-01</t>
  </si>
  <si>
    <t xml:space="preserve">1w</t>
  </si>
  <si>
    <t xml:space="preserve">pin</t>
  </si>
  <si>
    <t xml:space="preserve">ASUHIC</t>
  </si>
  <si>
    <t xml:space="preserve">M.M. Prebus</t>
  </si>
  <si>
    <t xml:space="preserve">C.Rabeling</t>
  </si>
  <si>
    <t xml:space="preserve">hand collecting</t>
  </si>
  <si>
    <t xml:space="preserve">dry meadow in pine-fir forest</t>
  </si>
  <si>
    <t xml:space="preserve">nests in soil</t>
  </si>
  <si>
    <t xml:space="preserve">dry meadow in pine-fir forest with Pinus jeffreyi, Pseudotsuga menziesii, Abies concolor, and Calocedrus decurrens. Soil was silty.</t>
  </si>
  <si>
    <t xml:space="preserve">Camp Wolfeboro BSA</t>
  </si>
  <si>
    <t xml:space="preserve">Tuolumne</t>
  </si>
  <si>
    <t xml:space="preserve">California</t>
  </si>
  <si>
    <t xml:space="preserve">United States</t>
  </si>
  <si>
    <t xml:space="preserve">1760m</t>
  </si>
  <si>
    <t xml:space="preserve">10m</t>
  </si>
  <si>
    <t xml:space="preserve">Nearctic</t>
  </si>
  <si>
    <t xml:space="preserve">bradleyi_CA_Camp_W_CR210623_04</t>
  </si>
  <si>
    <t xml:space="preserve">P1199</t>
  </si>
  <si>
    <t xml:space="preserve">CASENT4010601</t>
  </si>
  <si>
    <t xml:space="preserve">CR210623-04</t>
  </si>
  <si>
    <t xml:space="preserve">bradleyi_CA_Camp_W_CR210623_05</t>
  </si>
  <si>
    <t xml:space="preserve">P1201</t>
  </si>
  <si>
    <t xml:space="preserve">CASENT4010603</t>
  </si>
  <si>
    <t xml:space="preserve">CR210623-05</t>
  </si>
  <si>
    <t xml:space="preserve">bradleyi_CA_Camp_W_MMP03582_1</t>
  </si>
  <si>
    <t xml:space="preserve">P1203</t>
  </si>
  <si>
    <t xml:space="preserve">CASENT4010605</t>
  </si>
  <si>
    <t xml:space="preserve">MMP03582</t>
  </si>
  <si>
    <t xml:space="preserve">bradleyi_CA_Camp_W_MMP03582_2</t>
  </si>
  <si>
    <t xml:space="preserve">P1205</t>
  </si>
  <si>
    <t xml:space="preserve">CASENT4010607</t>
  </si>
  <si>
    <t xml:space="preserve">bradleyi_CA_Camp_W_MMP03583_1</t>
  </si>
  <si>
    <t xml:space="preserve">P1207</t>
  </si>
  <si>
    <t xml:space="preserve">CASENT4010609</t>
  </si>
  <si>
    <t xml:space="preserve">MMP03583</t>
  </si>
  <si>
    <t xml:space="preserve">bradleyi_CA_Carson_Pass</t>
  </si>
  <si>
    <t xml:space="preserve">P589</t>
  </si>
  <si>
    <t xml:space="preserve">CASENT0868478</t>
  </si>
  <si>
    <t xml:space="preserve">PSW14655</t>
  </si>
  <si>
    <t xml:space="preserve">UCDC</t>
  </si>
  <si>
    <t xml:space="preserve">P.S. Ward</t>
  </si>
  <si>
    <t xml:space="preserve">pine-hemlock forest</t>
  </si>
  <si>
    <t xml:space="preserve">ground foragers</t>
  </si>
  <si>
    <t xml:space="preserve">2km S Carson Pass</t>
  </si>
  <si>
    <t xml:space="preserve">Alpine</t>
  </si>
  <si>
    <t xml:space="preserve">2680m</t>
  </si>
  <si>
    <t xml:space="preserve">bradleyi_CA_Clark_Fork</t>
  </si>
  <si>
    <t xml:space="preserve">P605</t>
  </si>
  <si>
    <t xml:space="preserve">CASENT0868788</t>
  </si>
  <si>
    <t xml:space="preserve">MMP03326.2</t>
  </si>
  <si>
    <t xml:space="preserve">meadow edge</t>
  </si>
  <si>
    <t xml:space="preserve">nest in packed gravel, foragers outside of nest entrance</t>
  </si>
  <si>
    <t xml:space="preserve">Clark Fork trailhead</t>
  </si>
  <si>
    <t xml:space="preserve">2000m</t>
  </si>
  <si>
    <t xml:space="preserve">5m</t>
  </si>
  <si>
    <t xml:space="preserve">bradleyi_CA_Clark_Fork_CR210622_01</t>
  </si>
  <si>
    <t xml:space="preserve">P1185</t>
  </si>
  <si>
    <t xml:space="preserve">CASENT4010587</t>
  </si>
  <si>
    <t xml:space="preserve">CR210622-01</t>
  </si>
  <si>
    <t xml:space="preserve">wet meadow in pine-fir forest</t>
  </si>
  <si>
    <t xml:space="preserve">nest in gravelly soil</t>
  </si>
  <si>
    <t xml:space="preserve">edge of wet meadow in pine-fir forest with Pinus jeffreyi, Pseudotsuga menziesii, Abies concolor, and Calocedrus decurrens. Soil was a mixure of granite gravel and silt.</t>
  </si>
  <si>
    <t xml:space="preserve">1975m</t>
  </si>
  <si>
    <t xml:space="preserve">bradleyi_CA_Clark_Fork_CR210624_01</t>
  </si>
  <si>
    <t xml:space="preserve">P1193</t>
  </si>
  <si>
    <t xml:space="preserve">CASENT4010595</t>
  </si>
  <si>
    <t xml:space="preserve">CR210624-01</t>
  </si>
  <si>
    <t xml:space="preserve">bradleyi_CA_Clark_Fork_CR210625_01</t>
  </si>
  <si>
    <t xml:space="preserve">P1195</t>
  </si>
  <si>
    <t xml:space="preserve">CASENT4010597</t>
  </si>
  <si>
    <t xml:space="preserve">CR210625-01</t>
  </si>
  <si>
    <t xml:space="preserve">bradleyi_CA_Clark_Fork_MMP03579</t>
  </si>
  <si>
    <t xml:space="preserve">P1191</t>
  </si>
  <si>
    <t xml:space="preserve">CASENT4010593</t>
  </si>
  <si>
    <t xml:space="preserve">MMP03579</t>
  </si>
  <si>
    <t xml:space="preserve">bradleyi_CA_Clark_Fork_MMP03585</t>
  </si>
  <si>
    <t xml:space="preserve">P1189</t>
  </si>
  <si>
    <t xml:space="preserve">CASENT4010591</t>
  </si>
  <si>
    <t xml:space="preserve">MMP03585</t>
  </si>
  <si>
    <t xml:space="preserve">bradleyi_CA_Clark_Fork_MMP03587</t>
  </si>
  <si>
    <t xml:space="preserve">P1187</t>
  </si>
  <si>
    <t xml:space="preserve">CASENT4010589</t>
  </si>
  <si>
    <t xml:space="preserve">MMP03587</t>
  </si>
  <si>
    <t xml:space="preserve">bradleyi_CA_Hope_Valley</t>
  </si>
  <si>
    <t xml:space="preserve">P860</t>
  </si>
  <si>
    <t xml:space="preserve">CASENT4014610</t>
  </si>
  <si>
    <t xml:space="preserve">MMP01290</t>
  </si>
  <si>
    <t xml:space="preserve"> </t>
  </si>
  <si>
    <t xml:space="preserve">pine/juniper woodland</t>
  </si>
  <si>
    <t xml:space="preserve">nest in sand</t>
  </si>
  <si>
    <t xml:space="preserve">at W end of Dardanelles lake, collected around 3:00 PM. Crater nest in sandy soil. Many workers at nest entrance 2-4 cm below surface. Nest appeared to run horizontally 4 cm below surface, parallel to the surface of the sand. No brood or foundresses were found.</t>
  </si>
  <si>
    <t xml:space="preserve">7.5km W Hope Valley</t>
  </si>
  <si>
    <t xml:space="preserve">El Dorado</t>
  </si>
  <si>
    <t xml:space="preserve">2370m</t>
  </si>
  <si>
    <t xml:space="preserve">bradleyi_CA_Lake_Tahoe</t>
  </si>
  <si>
    <t xml:space="preserve">P581</t>
  </si>
  <si>
    <t xml:space="preserve">CASENT0867773</t>
  </si>
  <si>
    <t xml:space="preserve">PSW12888</t>
  </si>
  <si>
    <t xml:space="preserve">pine-fir forest</t>
  </si>
  <si>
    <t xml:space="preserve">crater nest</t>
  </si>
  <si>
    <t xml:space="preserve">8km NW S Lake Tahoe</t>
  </si>
  <si>
    <t xml:space="preserve">1950m</t>
  </si>
  <si>
    <t xml:space="preserve">bradleyi_CA_Lang_Crossing</t>
  </si>
  <si>
    <t xml:space="preserve">P588</t>
  </si>
  <si>
    <t xml:space="preserve">CASENT0868477</t>
  </si>
  <si>
    <t xml:space="preserve">PSW14612</t>
  </si>
  <si>
    <t xml:space="preserve">Sierran meadow</t>
  </si>
  <si>
    <t xml:space="preserve">under log</t>
  </si>
  <si>
    <t xml:space="preserve">Lang Crossing, S fork Yuba R.</t>
  </si>
  <si>
    <t xml:space="preserve">Nevada</t>
  </si>
  <si>
    <t xml:space="preserve">1425m</t>
  </si>
  <si>
    <t xml:space="preserve">bradleyi_CA_Sequoia</t>
  </si>
  <si>
    <t xml:space="preserve">P1208</t>
  </si>
  <si>
    <t xml:space="preserve">CASENT4010610</t>
  </si>
  <si>
    <t xml:space="preserve">CR210619-02</t>
  </si>
  <si>
    <t xml:space="preserve">bradleyi_CA_Wrightwood</t>
  </si>
  <si>
    <t xml:space="preserve">P587</t>
  </si>
  <si>
    <t xml:space="preserve">CASENT0868476</t>
  </si>
  <si>
    <t xml:space="preserve">JdesL11072</t>
  </si>
  <si>
    <t xml:space="preserve">J. des Lauriers</t>
  </si>
  <si>
    <t xml:space="preserve">pifall</t>
  </si>
  <si>
    <t xml:space="preserve">Ceanothus, old burn</t>
  </si>
  <si>
    <t xml:space="preserve">pitfall</t>
  </si>
  <si>
    <t xml:space="preserve">East Blue Ridge Rd, 1.9 mi SW Wrightwood</t>
  </si>
  <si>
    <t xml:space="preserve">Los Angeles</t>
  </si>
  <si>
    <t xml:space="preserve">2515m</t>
  </si>
  <si>
    <t xml:space="preserve">bradleyi_NV_Mt_Rose</t>
  </si>
  <si>
    <t xml:space="preserve">P586</t>
  </si>
  <si>
    <t xml:space="preserve">CASENT0868786</t>
  </si>
  <si>
    <t xml:space="preserve">PSW16424</t>
  </si>
  <si>
    <t xml:space="preserve">open Pinus albicaulis forest</t>
  </si>
  <si>
    <t xml:space="preserve">ground nest, around and under stone, with craters at surface</t>
  </si>
  <si>
    <t xml:space="preserve">PSW16424: coll: 16w, larvae, eggs. 1w: CASENT0106965 (top w of 3w on pin) (potential DNA voucher)</t>
  </si>
  <si>
    <t xml:space="preserve">3 km SSE Mt. Rose</t>
  </si>
  <si>
    <t xml:space="preserve">Washoe</t>
  </si>
  <si>
    <t xml:space="preserve">2650 m</t>
  </si>
  <si>
    <t xml:space="preserve">4m</t>
  </si>
  <si>
    <t xml:space="preserve">invidia_CA_Lang_Crossing</t>
  </si>
  <si>
    <t xml:space="preserve">P596</t>
  </si>
  <si>
    <t xml:space="preserve">CASENT0868484</t>
  </si>
  <si>
    <t xml:space="preserve">PSW14615</t>
  </si>
  <si>
    <t xml:space="preserve">ground nest</t>
  </si>
  <si>
    <t xml:space="preserve">parasitica_CA_Camp_W_CR210623_01</t>
  </si>
  <si>
    <t xml:space="preserve">P1196</t>
  </si>
  <si>
    <t xml:space="preserve">CASENT4010598</t>
  </si>
  <si>
    <t xml:space="preserve">parasitica_CA_Camp_W_CR210623_04</t>
  </si>
  <si>
    <t xml:space="preserve">P1198</t>
  </si>
  <si>
    <t xml:space="preserve">CASENT4010600</t>
  </si>
  <si>
    <t xml:space="preserve">parasitica_CA_Camp_W_CR210623_05</t>
  </si>
  <si>
    <t xml:space="preserve">P1200</t>
  </si>
  <si>
    <t xml:space="preserve">CASENT4010602</t>
  </si>
  <si>
    <t xml:space="preserve">parasitica_CA_Camp_W_MMP03582_1</t>
  </si>
  <si>
    <t xml:space="preserve">P1202</t>
  </si>
  <si>
    <t xml:space="preserve">CASENT4010604</t>
  </si>
  <si>
    <t xml:space="preserve">parasitica_CA_Camp_W_MMP03582_2</t>
  </si>
  <si>
    <t xml:space="preserve">P1204</t>
  </si>
  <si>
    <t xml:space="preserve">CASENT4010606</t>
  </si>
  <si>
    <t xml:space="preserve">parasitica_CA_Camp_W_MMP03583_1</t>
  </si>
  <si>
    <t xml:space="preserve">P1206</t>
  </si>
  <si>
    <t xml:space="preserve">CASENT4010608</t>
  </si>
  <si>
    <t xml:space="preserve">parasitica_CA_Clark_Fork</t>
  </si>
  <si>
    <t xml:space="preserve">P604</t>
  </si>
  <si>
    <t xml:space="preserve">CASENT0868787</t>
  </si>
  <si>
    <t xml:space="preserve">MMP03326.1</t>
  </si>
  <si>
    <t xml:space="preserve">parasitica_CA_Clark_Fork_CR210622_01</t>
  </si>
  <si>
    <t xml:space="preserve">P1184</t>
  </si>
  <si>
    <t xml:space="preserve">CASENT4010586</t>
  </si>
  <si>
    <t xml:space="preserve">parasitica_CA_Clark_Fork_CR210624_01</t>
  </si>
  <si>
    <t xml:space="preserve">P1192</t>
  </si>
  <si>
    <t xml:space="preserve">CASENT4010594</t>
  </si>
  <si>
    <t xml:space="preserve">parasitica_CA_Clark_Fork_CR210625_01</t>
  </si>
  <si>
    <t xml:space="preserve">P1194</t>
  </si>
  <si>
    <t xml:space="preserve">CASENT4010596</t>
  </si>
  <si>
    <t xml:space="preserve">parasitica_CA_Clark_Fork_MMP03579</t>
  </si>
  <si>
    <t xml:space="preserve">P1190</t>
  </si>
  <si>
    <t xml:space="preserve">CASENT4010592</t>
  </si>
  <si>
    <t xml:space="preserve">parasitica_CA_Clark_Fork_MMP03585</t>
  </si>
  <si>
    <t xml:space="preserve">P1188</t>
  </si>
  <si>
    <t xml:space="preserve">CASENT4010590</t>
  </si>
  <si>
    <t xml:space="preserve">parasitica_CA_Clark_Fork_MMP03587</t>
  </si>
  <si>
    <t xml:space="preserve">P1186</t>
  </si>
  <si>
    <t xml:space="preserve">CASENT4010588</t>
  </si>
  <si>
    <t xml:space="preserve">specimen</t>
  </si>
  <si>
    <t xml:space="preserve">colony</t>
  </si>
  <si>
    <t xml:space="preserve">population</t>
  </si>
  <si>
    <t xml:space="preserve">colony count</t>
  </si>
  <si>
    <t xml:space="preserve"># cestode larvae</t>
  </si>
  <si>
    <t xml:space="preserve">parasitica_1</t>
  </si>
  <si>
    <t xml:space="preserve">Clark Fork</t>
  </si>
  <si>
    <t xml:space="preserve">bradleyi_1</t>
  </si>
  <si>
    <t xml:space="preserve">bradleyi_2</t>
  </si>
  <si>
    <t xml:space="preserve">CASENT4011042</t>
  </si>
  <si>
    <t xml:space="preserve">CR210625-02</t>
  </si>
  <si>
    <t xml:space="preserve">CASENT4011043</t>
  </si>
  <si>
    <t xml:space="preserve">parasitica_2</t>
  </si>
  <si>
    <t xml:space="preserve">CASENT4011093</t>
  </si>
  <si>
    <t xml:space="preserve">parasitica_3</t>
  </si>
  <si>
    <t xml:space="preserve">CASENT4011092</t>
  </si>
  <si>
    <t xml:space="preserve">CASENT4011091</t>
  </si>
  <si>
    <t xml:space="preserve">bradleyi_3</t>
  </si>
  <si>
    <t xml:space="preserve">CASENT4011090</t>
  </si>
  <si>
    <t xml:space="preserve">CASENT4011049</t>
  </si>
  <si>
    <t xml:space="preserve">CASENT4011050</t>
  </si>
  <si>
    <t xml:space="preserve">CASENT4011051</t>
  </si>
  <si>
    <t xml:space="preserve">CASENT4011053</t>
  </si>
  <si>
    <t xml:space="preserve">CASENT4011088</t>
  </si>
  <si>
    <t xml:space="preserve">CASENT4011089</t>
  </si>
  <si>
    <t xml:space="preserve">CASENT4011086</t>
  </si>
  <si>
    <t xml:space="preserve">CASENT4011087</t>
  </si>
  <si>
    <t xml:space="preserve">CASENT4011056</t>
  </si>
  <si>
    <t xml:space="preserve">CASENT4011057</t>
  </si>
  <si>
    <t xml:space="preserve">CASENT4011059</t>
  </si>
  <si>
    <t xml:space="preserve">CASENT4011060</t>
  </si>
  <si>
    <t xml:space="preserve">CASENT4011061</t>
  </si>
  <si>
    <t xml:space="preserve">CASENT4011062</t>
  </si>
  <si>
    <t xml:space="preserve">CASENT4011094</t>
  </si>
  <si>
    <t xml:space="preserve">CASENT4011095</t>
  </si>
  <si>
    <t xml:space="preserve">Camp Wolfeboro</t>
  </si>
  <si>
    <t xml:space="preserve">CASENT4011099</t>
  </si>
  <si>
    <t xml:space="preserve">CASENT4011098</t>
  </si>
  <si>
    <t xml:space="preserve">CASENT4011067</t>
  </si>
  <si>
    <t xml:space="preserve">CASENT4011097</t>
  </si>
  <si>
    <t xml:space="preserve">CASENT4011068</t>
  </si>
  <si>
    <t xml:space="preserve">CASENT4011069</t>
  </si>
  <si>
    <t xml:space="preserve">CASENT4011070</t>
  </si>
  <si>
    <t xml:space="preserve">CASENT4011071</t>
  </si>
  <si>
    <t xml:space="preserve">CASENT4011073</t>
  </si>
  <si>
    <t xml:space="preserve">parasitica_4</t>
  </si>
  <si>
    <t xml:space="preserve">CASENT4011076</t>
  </si>
  <si>
    <t xml:space="preserve">CASENT4011081</t>
  </si>
  <si>
    <t xml:space="preserve">bradleyi_4</t>
  </si>
  <si>
    <t xml:space="preserve">CASENT4011082</t>
  </si>
  <si>
    <t xml:space="preserve">CASENT4011079</t>
  </si>
  <si>
    <t xml:space="preserve">CASENT4011080</t>
  </si>
  <si>
    <t xml:space="preserve">CASENT4011085</t>
  </si>
  <si>
    <t xml:space="preserve">CASENT4011072</t>
  </si>
  <si>
    <t xml:space="preserve">CASENT4011075</t>
  </si>
  <si>
    <t xml:space="preserve">CASENT4011078</t>
  </si>
  <si>
    <t xml:space="preserve">Genus</t>
  </si>
  <si>
    <t xml:space="preserve">Collection Code</t>
  </si>
  <si>
    <t xml:space="preserve">Locality</t>
  </si>
  <si>
    <t xml:space="preserve">WL</t>
  </si>
  <si>
    <t xml:space="preserve">SL</t>
  </si>
  <si>
    <t xml:space="preserve">HW</t>
  </si>
  <si>
    <t xml:space="preserve">HL</t>
  </si>
  <si>
    <t xml:space="preserve">PrdH</t>
  </si>
  <si>
    <t xml:space="preserve">PEH</t>
  </si>
  <si>
    <t xml:space="preserve">NOH</t>
  </si>
  <si>
    <t xml:space="preserve">PEW</t>
  </si>
  <si>
    <t xml:space="preserve">PPW</t>
  </si>
  <si>
    <t xml:space="preserve">HFL</t>
  </si>
  <si>
    <t xml:space="preserve">CS</t>
  </si>
  <si>
    <t xml:space="preserve">SI</t>
  </si>
  <si>
    <t xml:space="preserve">SI2</t>
  </si>
  <si>
    <t xml:space="preserve">CSI</t>
  </si>
  <si>
    <t xml:space="preserve">PrdHI</t>
  </si>
  <si>
    <t xml:space="preserve">PEHI</t>
  </si>
  <si>
    <t xml:space="preserve">NOHI</t>
  </si>
  <si>
    <t xml:space="preserve">NOHI2</t>
  </si>
  <si>
    <t xml:space="preserve">PPWI</t>
  </si>
  <si>
    <t xml:space="preserve">PPWI2</t>
  </si>
  <si>
    <t xml:space="preserve">HFLI</t>
  </si>
  <si>
    <t xml:space="preserve">HWI</t>
  </si>
  <si>
    <t xml:space="preserve">HLI</t>
  </si>
  <si>
    <t xml:space="preserve">parasitica</t>
  </si>
  <si>
    <t xml:space="preserve">-</t>
  </si>
  <si>
    <t xml:space="preserve">CASENT4011065</t>
  </si>
  <si>
    <t xml:space="preserve">CASENT4011083</t>
  </si>
  <si>
    <t xml:space="preserve">CASENT4011074</t>
  </si>
  <si>
    <t xml:space="preserve">CASENT4011045</t>
  </si>
  <si>
    <t xml:space="preserve">CASENT4011046</t>
  </si>
  <si>
    <t xml:space="preserve">CASENT4011044</t>
  </si>
  <si>
    <t xml:space="preserve">CASENT4011096</t>
  </si>
  <si>
    <t xml:space="preserve">CASENT4011052</t>
  </si>
  <si>
    <t xml:space="preserve">CASENT4011058</t>
  </si>
  <si>
    <t xml:space="preserve">bradleyi</t>
  </si>
  <si>
    <t xml:space="preserve">CASENT4011066</t>
  </si>
  <si>
    <t xml:space="preserve">CASENT4011077</t>
  </si>
  <si>
    <t xml:space="preserve">CASENT4011084</t>
  </si>
  <si>
    <t xml:space="preserve">CASENT4011047</t>
  </si>
  <si>
    <t xml:space="preserve">CASENT4011048</t>
  </si>
  <si>
    <t xml:space="preserve">CASENT4011063</t>
  </si>
  <si>
    <t xml:space="preserve">CASENT4011064</t>
  </si>
  <si>
    <t xml:space="preserve">CASENT4011054</t>
  </si>
  <si>
    <t xml:space="preserve">CASENT4011055</t>
  </si>
  <si>
    <t xml:space="preserve">raw reads forward</t>
  </si>
  <si>
    <t xml:space="preserve">raw reads reverse</t>
  </si>
  <si>
    <t xml:space="preserve">i7 adapter</t>
  </si>
  <si>
    <t xml:space="preserve">i5 adapter</t>
  </si>
  <si>
    <t xml:space="preserve">demultiplex tag [i7+i5]</t>
  </si>
  <si>
    <t xml:space="preserve">assembler</t>
  </si>
  <si>
    <t xml:space="preserve"># raw read pairs</t>
  </si>
  <si>
    <t xml:space="preserve"># clean read pairs</t>
  </si>
  <si>
    <t xml:space="preserve">Total contigs</t>
  </si>
  <si>
    <t xml:space="preserve">Total contigs mean length</t>
  </si>
  <si>
    <t xml:space="preserve">Total contigs coverage (x)</t>
  </si>
  <si>
    <t xml:space="preserve">UCE contigs</t>
  </si>
  <si>
    <t xml:space="preserve">UCE total bp</t>
  </si>
  <si>
    <t xml:space="preserve">UCE contigs mean length</t>
  </si>
  <si>
    <t xml:space="preserve">UCE contigs 95 CI length</t>
  </si>
  <si>
    <t xml:space="preserve">UCE contigs min length</t>
  </si>
  <si>
    <t xml:space="preserve">UCE contigs max length</t>
  </si>
  <si>
    <t xml:space="preserve">UCE contigs median length</t>
  </si>
  <si>
    <t xml:space="preserve">UCE contigs &gt; 1kb</t>
  </si>
  <si>
    <t xml:space="preserve">UCE contigs coverage (x)</t>
  </si>
  <si>
    <t xml:space="preserve">reference</t>
  </si>
  <si>
    <t xml:space="preserve">SRR25921614_1.fastq.gz</t>
  </si>
  <si>
    <t xml:space="preserve">SRR25921614_2.fastq.gz</t>
  </si>
  <si>
    <t xml:space="preserve">i7-104_G01</t>
  </si>
  <si>
    <t xml:space="preserve">itru5_05_E09</t>
  </si>
  <si>
    <t xml:space="preserve">GTGCCATA+CTTAGGAC</t>
  </si>
  <si>
    <t xml:space="preserve">SPAdes v3.12.0</t>
  </si>
  <si>
    <t xml:space="preserve">this study</t>
  </si>
  <si>
    <t xml:space="preserve">SRR25921612_1.fastq.gz</t>
  </si>
  <si>
    <t xml:space="preserve">SRR25921612_2.fastq.gz</t>
  </si>
  <si>
    <t xml:space="preserve">i7-104_G03</t>
  </si>
  <si>
    <t xml:space="preserve">itru5_05_G09</t>
  </si>
  <si>
    <t xml:space="preserve">GCTGGATT+ACATGCCA</t>
  </si>
  <si>
    <t xml:space="preserve">SRR25921601_1.fastq.gz</t>
  </si>
  <si>
    <t xml:space="preserve">SRR25921601_2.fastq.gz</t>
  </si>
  <si>
    <t xml:space="preserve">i7-104_G05</t>
  </si>
  <si>
    <t xml:space="preserve">itru5_06_A011</t>
  </si>
  <si>
    <t xml:space="preserve">ATGGTTGC+CGATCGAT</t>
  </si>
  <si>
    <t xml:space="preserve">SRR25921599_1.fastq.gz</t>
  </si>
  <si>
    <t xml:space="preserve">SRR25921599_2.fastq.gz</t>
  </si>
  <si>
    <t xml:space="preserve">i7-104_G07</t>
  </si>
  <si>
    <t xml:space="preserve">itru5_06_C011</t>
  </si>
  <si>
    <t xml:space="preserve">TTAGGTCG+AGCTACCA</t>
  </si>
  <si>
    <t xml:space="preserve">SRR25921596_1.fastq.gz</t>
  </si>
  <si>
    <t xml:space="preserve">SRR25921596_2.fastq.gz</t>
  </si>
  <si>
    <t xml:space="preserve">i7-104_G09</t>
  </si>
  <si>
    <t xml:space="preserve">itru5_06_E011</t>
  </si>
  <si>
    <t xml:space="preserve">AGAGCCTT+TATGACCG</t>
  </si>
  <si>
    <t xml:space="preserve">SRR25921594_1.fastq.gz</t>
  </si>
  <si>
    <t xml:space="preserve">SRR25921594_2.fastq.gz</t>
  </si>
  <si>
    <t xml:space="preserve">i7-104_G11</t>
  </si>
  <si>
    <t xml:space="preserve">itru5_06_G011</t>
  </si>
  <si>
    <t xml:space="preserve">CTGGAGTA+GATCTTGC</t>
  </si>
  <si>
    <t xml:space="preserve">SRR25921605_1.fastq.gz</t>
  </si>
  <si>
    <t xml:space="preserve">SRR25921605_2.fastq.gz</t>
  </si>
  <si>
    <t xml:space="preserve">i7_101_A09</t>
  </si>
  <si>
    <t xml:space="preserve">i5_06_A011</t>
  </si>
  <si>
    <t xml:space="preserve">TGTACACC+CGATCGAT</t>
  </si>
  <si>
    <t xml:space="preserve">SRR25921592_1.fastq.gz</t>
  </si>
  <si>
    <t xml:space="preserve">SRR25921592_2.fastq.gz</t>
  </si>
  <si>
    <t xml:space="preserve">i7_103_E01</t>
  </si>
  <si>
    <t xml:space="preserve">i5_02_A03</t>
  </si>
  <si>
    <t xml:space="preserve">CAGCGATT+CTTCGCAA</t>
  </si>
  <si>
    <t xml:space="preserve">SRR25921618_1.fastq.gz</t>
  </si>
  <si>
    <t xml:space="preserve">SRR25921618_2.fastq.gz</t>
  </si>
  <si>
    <t xml:space="preserve">i7-103_E01</t>
  </si>
  <si>
    <t xml:space="preserve">itru5_04_A07</t>
  </si>
  <si>
    <t xml:space="preserve">CAGCGATT+CGTATCTC</t>
  </si>
  <si>
    <t xml:space="preserve">SRR25921602_1.fastq.gz</t>
  </si>
  <si>
    <t xml:space="preserve">SRR25921602_2.fastq.gz</t>
  </si>
  <si>
    <t xml:space="preserve">i7-103_E09</t>
  </si>
  <si>
    <t xml:space="preserve">itru5_05_A09</t>
  </si>
  <si>
    <t xml:space="preserve">GGTGTCTT+GGTACGAA</t>
  </si>
  <si>
    <t xml:space="preserve">SRR25921616_1.fastq.gz</t>
  </si>
  <si>
    <t xml:space="preserve">SRR25921616_2.fastq.gz</t>
  </si>
  <si>
    <t xml:space="preserve">i7-103_E11</t>
  </si>
  <si>
    <t xml:space="preserve">itru5_05_C09</t>
  </si>
  <si>
    <t xml:space="preserve">AGGTTCGA+GCCAATAC</t>
  </si>
  <si>
    <t xml:space="preserve">SRR25921587_1.fastq.gz</t>
  </si>
  <si>
    <t xml:space="preserve">SRR25921587_2.fastq.gz</t>
  </si>
  <si>
    <t xml:space="preserve">i7-103_E07</t>
  </si>
  <si>
    <t xml:space="preserve">itru5_04_G07</t>
  </si>
  <si>
    <t xml:space="preserve">TGTGACTG+TCGAACCT</t>
  </si>
  <si>
    <t xml:space="preserve">SRR25921589_1.fastq.gz</t>
  </si>
  <si>
    <t xml:space="preserve">SRR25921589_2.fastq.gz</t>
  </si>
  <si>
    <t xml:space="preserve">i7-103_E05</t>
  </si>
  <si>
    <t xml:space="preserve">itru5_04_E07</t>
  </si>
  <si>
    <t xml:space="preserve">GCATGTCT+ACCGCTAT</t>
  </si>
  <si>
    <t xml:space="preserve">SRR25921604_1.fastq.gz</t>
  </si>
  <si>
    <t xml:space="preserve">SRR25921604_2.fastq.gz</t>
  </si>
  <si>
    <t xml:space="preserve">i7-103_E03</t>
  </si>
  <si>
    <t xml:space="preserve">itru5_04_C07</t>
  </si>
  <si>
    <t xml:space="preserve">CGAGACTA+CCATGAAC</t>
  </si>
  <si>
    <t xml:space="preserve">SRR25921591_1.fastq.gz</t>
  </si>
  <si>
    <t xml:space="preserve">SRR25921591_2.fastq.gz</t>
  </si>
  <si>
    <t xml:space="preserve">i7-101_A02</t>
  </si>
  <si>
    <t xml:space="preserve">itru5_02_B03</t>
  </si>
  <si>
    <t xml:space="preserve">CTGTGTTG+GTGGTATG</t>
  </si>
  <si>
    <t xml:space="preserve">SRR25921609_1.fastq.gz</t>
  </si>
  <si>
    <t xml:space="preserve">SRR25921609_2.fastq.gz</t>
  </si>
  <si>
    <t xml:space="preserve">i7_101_A01</t>
  </si>
  <si>
    <t xml:space="preserve">i5_05_A09</t>
  </si>
  <si>
    <t xml:space="preserve">ACGTTACC+GGTACGAA</t>
  </si>
  <si>
    <t xml:space="preserve">SRR25921606_1.fastq.gz</t>
  </si>
  <si>
    <t xml:space="preserve">SRR25921606_2.fastq.gz</t>
  </si>
  <si>
    <t xml:space="preserve">i7_101_A08</t>
  </si>
  <si>
    <t xml:space="preserve">i5_05_H09</t>
  </si>
  <si>
    <t xml:space="preserve">CCTATGGT+GATGGAGT</t>
  </si>
  <si>
    <t xml:space="preserve">bradleyi_CA_Sand_Flat</t>
  </si>
  <si>
    <t xml:space="preserve">CASENT0106022</t>
  </si>
  <si>
    <t xml:space="preserve">SRR7248539_1.fastq.gz</t>
  </si>
  <si>
    <t xml:space="preserve">SRR7248539_2.fastq.gz</t>
  </si>
  <si>
    <t xml:space="preserve">n/a</t>
  </si>
  <si>
    <t xml:space="preserve">Blaimer et al. 2018</t>
  </si>
  <si>
    <t xml:space="preserve">SRR25921610_1.fastq.gz</t>
  </si>
  <si>
    <t xml:space="preserve">SRR25921610_2.fastq.gz</t>
  </si>
  <si>
    <t xml:space="preserve">i7-104_G12</t>
  </si>
  <si>
    <t xml:space="preserve">itru5_06_H011</t>
  </si>
  <si>
    <t xml:space="preserve">GAACATCG+CCTCGTTA</t>
  </si>
  <si>
    <t xml:space="preserve">SRR25921607_1.fastq.gz</t>
  </si>
  <si>
    <t xml:space="preserve">SRR25921607_2.fastq.gz</t>
  </si>
  <si>
    <t xml:space="preserve">i7_101_A07</t>
  </si>
  <si>
    <t xml:space="preserve">i5_05_G09</t>
  </si>
  <si>
    <t xml:space="preserve">ACTCGTTG+ACATGCCA</t>
  </si>
  <si>
    <t xml:space="preserve">SRR25921608_1.fastq.gz</t>
  </si>
  <si>
    <t xml:space="preserve">SRR25921608_2.fastq.gz</t>
  </si>
  <si>
    <t xml:space="preserve">i7_101_A06</t>
  </si>
  <si>
    <t xml:space="preserve">i5_05_F09</t>
  </si>
  <si>
    <t xml:space="preserve">AACAACCG+TCAGCCTT</t>
  </si>
  <si>
    <t xml:space="preserve">SRR25921603_1.fastq.gz</t>
  </si>
  <si>
    <t xml:space="preserve">SRR25921603_2.fastq.gz</t>
  </si>
  <si>
    <t xml:space="preserve">i7_102_C04</t>
  </si>
  <si>
    <t xml:space="preserve">i5_06_H011</t>
  </si>
  <si>
    <t xml:space="preserve">GATTCAGC+CCTCGTTA</t>
  </si>
  <si>
    <t xml:space="preserve">SRR25921615_1.fastq.gz</t>
  </si>
  <si>
    <t xml:space="preserve">SRR25921615_2.fastq.gz</t>
  </si>
  <si>
    <t xml:space="preserve">i7-103_E12</t>
  </si>
  <si>
    <t xml:space="preserve">itru5_05_D09</t>
  </si>
  <si>
    <t xml:space="preserve">CATGTTCC+CTGTATGC</t>
  </si>
  <si>
    <t xml:space="preserve">SRR25921613_1.fastq.gz</t>
  </si>
  <si>
    <t xml:space="preserve">SRR25921613_2.fastq.gz</t>
  </si>
  <si>
    <t xml:space="preserve">i7-104_G02</t>
  </si>
  <si>
    <t xml:space="preserve">itru5_05_F09</t>
  </si>
  <si>
    <t xml:space="preserve">CCTTGTAG+TCAGCCTT</t>
  </si>
  <si>
    <t xml:space="preserve">SRR25921611_1.fastq.gz</t>
  </si>
  <si>
    <t xml:space="preserve">SRR25921611_2.fastq.gz</t>
  </si>
  <si>
    <t xml:space="preserve">i7-104_G04</t>
  </si>
  <si>
    <t xml:space="preserve">itru5_05_H09</t>
  </si>
  <si>
    <t xml:space="preserve">TAACGAGG+GATGGAGT</t>
  </si>
  <si>
    <t xml:space="preserve">SRR25921600_1.fastq.gz</t>
  </si>
  <si>
    <t xml:space="preserve">SRR25921600_2.fastq.gz</t>
  </si>
  <si>
    <t xml:space="preserve">i7-104_G06</t>
  </si>
  <si>
    <t xml:space="preserve">itru5_06_B011</t>
  </si>
  <si>
    <t xml:space="preserve">CCTATACC+TACTCCAG</t>
  </si>
  <si>
    <t xml:space="preserve">SRR25921597_1.fastq.gz</t>
  </si>
  <si>
    <t xml:space="preserve">SRR25921597_2.fastq.gz</t>
  </si>
  <si>
    <t xml:space="preserve">i7-104_G08</t>
  </si>
  <si>
    <t xml:space="preserve">itru5_06_D011</t>
  </si>
  <si>
    <t xml:space="preserve">GCAAGATC+TCGACAAG</t>
  </si>
  <si>
    <t xml:space="preserve">SRR25921595_1.fastq.gz</t>
  </si>
  <si>
    <t xml:space="preserve">SRR25921595_2.fastq.gz</t>
  </si>
  <si>
    <t xml:space="preserve">i7-104_G10</t>
  </si>
  <si>
    <t xml:space="preserve">itru5_06_F011</t>
  </si>
  <si>
    <t xml:space="preserve">GCAATGGA+AGCCAACT</t>
  </si>
  <si>
    <t xml:space="preserve">SRR25921593_1.fastq.gz</t>
  </si>
  <si>
    <t xml:space="preserve">SRR25921593_2.fastq.gz</t>
  </si>
  <si>
    <t xml:space="preserve">i7_102_C12</t>
  </si>
  <si>
    <t xml:space="preserve">i5_01_H01</t>
  </si>
  <si>
    <t xml:space="preserve">ACACGGTT+TAGCTGAG</t>
  </si>
  <si>
    <t xml:space="preserve">SRR25921619_1.fastq.gz</t>
  </si>
  <si>
    <t xml:space="preserve">SRR25921619_2.fastq.gz</t>
  </si>
  <si>
    <t xml:space="preserve">i7-102_C12</t>
  </si>
  <si>
    <t xml:space="preserve">itru5_03_H05</t>
  </si>
  <si>
    <t xml:space="preserve">ACACGGTT+CAGTGCTT</t>
  </si>
  <si>
    <t xml:space="preserve">SRR25921586_1.fastq.gz</t>
  </si>
  <si>
    <t xml:space="preserve">SRR25921586_2.fastq.gz</t>
  </si>
  <si>
    <t xml:space="preserve">i7-103_E08</t>
  </si>
  <si>
    <t xml:space="preserve">itru5_04_H07</t>
  </si>
  <si>
    <t xml:space="preserve">CGAAGAAC+TAGTGCCA</t>
  </si>
  <si>
    <t xml:space="preserve">SRR25921617_1.fastq.gz</t>
  </si>
  <si>
    <t xml:space="preserve">SRR25921617_2.fastq.gz</t>
  </si>
  <si>
    <t xml:space="preserve">i7-103_E10</t>
  </si>
  <si>
    <t xml:space="preserve">itru5_05_B09</t>
  </si>
  <si>
    <t xml:space="preserve">AAGAAGGC+AAGCATCG</t>
  </si>
  <si>
    <t xml:space="preserve">SRR25921588_1.fastq.gz</t>
  </si>
  <si>
    <t xml:space="preserve">SRR25921588_2.fastq.gz</t>
  </si>
  <si>
    <t xml:space="preserve">i7-103_E06</t>
  </si>
  <si>
    <t xml:space="preserve">itru5_04_F07</t>
  </si>
  <si>
    <t xml:space="preserve">ACTCCATC+TTCCAGGT</t>
  </si>
  <si>
    <t xml:space="preserve">SRR25921590_1.fastq.gz</t>
  </si>
  <si>
    <t xml:space="preserve">SRR25921590_2.fastq.gz</t>
  </si>
  <si>
    <t xml:space="preserve">i7-103_E04</t>
  </si>
  <si>
    <t xml:space="preserve">itru5_04_D07</t>
  </si>
  <si>
    <t xml:space="preserve">GACATGGT+GGTACTTC</t>
  </si>
  <si>
    <t xml:space="preserve">SRR25921598_1.fastq.gz</t>
  </si>
  <si>
    <t xml:space="preserve">SRR25921598_2.fastq.gz</t>
  </si>
  <si>
    <t xml:space="preserve">i7-103_E02</t>
  </si>
  <si>
    <t xml:space="preserve">itru5_04_B07</t>
  </si>
  <si>
    <t xml:space="preserve">TAGTGACC+CGTCAAGA</t>
  </si>
  <si>
    <t xml:space="preserve">Myrmica</t>
  </si>
  <si>
    <t xml:space="preserve">incompleta</t>
  </si>
  <si>
    <t xml:space="preserve">EX808</t>
  </si>
  <si>
    <t xml:space="preserve">SRR5150634_1.fastq.gz</t>
  </si>
  <si>
    <t xml:space="preserve">SRR5150634_2.fastq.gz</t>
  </si>
  <si>
    <t xml:space="preserve">Branstetter et al. 2017</t>
  </si>
  <si>
    <t xml:space="preserve">mean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</si>
</sst>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yyyy\-mm\-dd"/>
    <numFmt numFmtId="166" formatCode="General"/>
    <numFmt numFmtId="167" formatCode="####\m"/>
    <numFmt numFmtId="168" formatCode="0.00000"/>
    <numFmt numFmtId="169" formatCode="0.0"/>
    <numFmt numFmtId="170" formatCode="#,##0"/>
    <numFmt numFmtId="171" formatCode="#,##0.0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4B183"/>
        <bgColor rgb="FFF4B084"/>
      </patternFill>
    </fill>
    <fill>
      <patternFill patternType="solid">
        <fgColor rgb="FFFFFFFF"/>
        <bgColor rgb="FFFFFFCC"/>
      </patternFill>
    </fill>
    <fill>
      <patternFill patternType="solid">
        <fgColor rgb="FFF4B084"/>
        <bgColor rgb="FFF4B183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dotted"/>
      <top style="medium"/>
      <bottom style="dotted"/>
      <diagonal/>
    </border>
    <border diagonalUp="false" diagonalDown="false">
      <left style="dotted"/>
      <right style="dotted"/>
      <top style="medium"/>
      <bottom style="dotted"/>
      <diagonal/>
    </border>
    <border diagonalUp="false" diagonalDown="false">
      <left style="dotted"/>
      <right style="medium"/>
      <top style="medium"/>
      <bottom style="dotted"/>
      <diagonal/>
    </border>
    <border diagonalUp="false" diagonalDown="false">
      <left style="medium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medium"/>
      <top style="dotted"/>
      <bottom style="dotted"/>
      <diagonal/>
    </border>
    <border diagonalUp="false" diagonalDown="false">
      <left style="medium"/>
      <right style="dotted"/>
      <top style="dotted"/>
      <bottom style="medium"/>
      <diagonal/>
    </border>
    <border diagonalUp="false" diagonalDown="false">
      <left style="dotted"/>
      <right style="dotted"/>
      <top style="dotted"/>
      <bottom style="medium"/>
      <diagonal/>
    </border>
    <border diagonalUp="false" diagonalDown="false">
      <left style="dotted"/>
      <right style="medium"/>
      <top style="dotted"/>
      <bottom style="medium"/>
      <diagonal/>
    </border>
    <border diagonalUp="false" diagonalDown="false">
      <left style="thick"/>
      <right style="dotted"/>
      <top style="thick"/>
      <bottom style="dotted"/>
      <diagonal/>
    </border>
    <border diagonalUp="false" diagonalDown="false">
      <left style="dotted"/>
      <right style="dotted"/>
      <top style="thick"/>
      <bottom style="dotted"/>
      <diagonal/>
    </border>
    <border diagonalUp="false" diagonalDown="false">
      <left style="dotted"/>
      <right style="medium"/>
      <top style="thick"/>
      <bottom style="dotted"/>
      <diagonal/>
    </border>
    <border diagonalUp="false" diagonalDown="false">
      <left style="thick"/>
      <right style="dotted"/>
      <top style="dotted"/>
      <bottom style="dotted"/>
      <diagonal/>
    </border>
    <border diagonalUp="false" diagonalDown="false">
      <left style="thick"/>
      <right style="dotted"/>
      <top style="dotted"/>
      <bottom style="thick"/>
      <diagonal/>
    </border>
    <border diagonalUp="false" diagonalDown="false">
      <left style="dotted"/>
      <right style="dotted"/>
      <top style="dotted"/>
      <bottom style="thick"/>
      <diagonal/>
    </border>
    <border diagonalUp="false" diagonalDown="false">
      <left style="dotted"/>
      <right style="medium"/>
      <top style="dotted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4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084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1048576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D44" activeCellId="0" sqref="D44"/>
    </sheetView>
  </sheetViews>
  <sheetFormatPr defaultColWidth="10.4609375" defaultRowHeight="15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1" width="34.66"/>
    <col collapsed="false" customWidth="true" hidden="false" outlineLevel="0" max="3" min="3" style="2" width="10.84"/>
    <col collapsed="false" customWidth="true" hidden="false" outlineLevel="0" max="4" min="4" style="3" width="48.17"/>
    <col collapsed="false" customWidth="true" hidden="false" outlineLevel="0" max="5" min="5" style="3" width="14.84"/>
    <col collapsed="false" customWidth="true" hidden="false" outlineLevel="0" max="6" min="6" style="3" width="13.16"/>
    <col collapsed="false" customWidth="true" hidden="false" outlineLevel="0" max="8" min="7" style="3" width="10.84"/>
    <col collapsed="false" customWidth="true" hidden="false" outlineLevel="0" max="24" min="24" style="3" width="12.35"/>
  </cols>
  <sheetData>
    <row r="1" s="1" customFormat="true" ht="15" hidden="false" customHeight="false" outlineLevel="0" collapsed="false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7"/>
      <c r="N1" s="6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8"/>
    </row>
    <row r="2" s="1" customFormat="true" ht="1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7" t="s">
        <v>15</v>
      </c>
      <c r="P2" s="7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8" t="s">
        <v>31</v>
      </c>
    </row>
    <row r="3" customFormat="false" ht="15" hidden="false" customHeight="false" outlineLevel="0" collapsed="false">
      <c r="A3" s="9" t="s">
        <v>32</v>
      </c>
      <c r="B3" s="10" t="s">
        <v>33</v>
      </c>
      <c r="C3" s="10" t="s">
        <v>34</v>
      </c>
      <c r="D3" s="11" t="str">
        <f aca="false">A3&amp;"_"&amp;B3&amp;"_"&amp;C3</f>
        <v>Manica_bradleyi_CA_Camp_W_CR210623_01_P1197</v>
      </c>
      <c r="E3" s="12" t="s">
        <v>35</v>
      </c>
      <c r="F3" s="12" t="s">
        <v>36</v>
      </c>
      <c r="G3" s="12" t="s">
        <v>37</v>
      </c>
      <c r="H3" s="13" t="s">
        <v>38</v>
      </c>
      <c r="I3" s="13" t="s">
        <v>39</v>
      </c>
      <c r="J3" s="13" t="s">
        <v>39</v>
      </c>
      <c r="K3" s="12"/>
      <c r="L3" s="13" t="s">
        <v>40</v>
      </c>
      <c r="M3" s="14"/>
      <c r="N3" s="12" t="s">
        <v>41</v>
      </c>
      <c r="O3" s="14" t="n">
        <v>44370</v>
      </c>
      <c r="P3" s="14" t="n">
        <v>44370</v>
      </c>
      <c r="Q3" s="12" t="s">
        <v>42</v>
      </c>
      <c r="R3" s="12" t="s">
        <v>43</v>
      </c>
      <c r="S3" s="12" t="s">
        <v>44</v>
      </c>
      <c r="T3" s="12" t="s">
        <v>45</v>
      </c>
      <c r="U3" s="12" t="s">
        <v>46</v>
      </c>
      <c r="V3" s="12" t="s">
        <v>47</v>
      </c>
      <c r="W3" s="12" t="s">
        <v>48</v>
      </c>
      <c r="X3" s="12" t="s">
        <v>49</v>
      </c>
      <c r="Y3" s="12" t="s">
        <v>50</v>
      </c>
      <c r="Z3" s="12" t="n">
        <v>38.40964</v>
      </c>
      <c r="AA3" s="12" t="n">
        <v>-120.07913</v>
      </c>
      <c r="AB3" s="12" t="s">
        <v>51</v>
      </c>
      <c r="AC3" s="12" t="s">
        <v>52</v>
      </c>
      <c r="AD3" s="12"/>
      <c r="AE3" s="15"/>
    </row>
    <row r="4" customFormat="false" ht="15" hidden="false" customHeight="false" outlineLevel="0" collapsed="false">
      <c r="A4" s="9" t="s">
        <v>32</v>
      </c>
      <c r="B4" s="10" t="s">
        <v>53</v>
      </c>
      <c r="C4" s="10" t="s">
        <v>54</v>
      </c>
      <c r="D4" s="11" t="str">
        <f aca="false">A4&amp;"_"&amp;B4&amp;"_"&amp;C4</f>
        <v>Manica_bradleyi_CA_Camp_W_CR210623_04_P1199</v>
      </c>
      <c r="E4" s="12" t="s">
        <v>55</v>
      </c>
      <c r="F4" s="12" t="s">
        <v>56</v>
      </c>
      <c r="G4" s="12" t="s">
        <v>37</v>
      </c>
      <c r="H4" s="13" t="s">
        <v>38</v>
      </c>
      <c r="I4" s="13" t="s">
        <v>39</v>
      </c>
      <c r="J4" s="13" t="s">
        <v>39</v>
      </c>
      <c r="K4" s="12"/>
      <c r="L4" s="13" t="s">
        <v>40</v>
      </c>
      <c r="M4" s="14"/>
      <c r="N4" s="12" t="s">
        <v>41</v>
      </c>
      <c r="O4" s="14" t="n">
        <v>44370</v>
      </c>
      <c r="P4" s="14" t="n">
        <v>44370</v>
      </c>
      <c r="Q4" s="12" t="s">
        <v>42</v>
      </c>
      <c r="R4" s="12" t="s">
        <v>43</v>
      </c>
      <c r="S4" s="12" t="s">
        <v>44</v>
      </c>
      <c r="T4" s="12" t="s">
        <v>45</v>
      </c>
      <c r="U4" s="12" t="s">
        <v>46</v>
      </c>
      <c r="V4" s="12" t="s">
        <v>47</v>
      </c>
      <c r="W4" s="12" t="s">
        <v>48</v>
      </c>
      <c r="X4" s="12" t="s">
        <v>49</v>
      </c>
      <c r="Y4" s="12" t="s">
        <v>50</v>
      </c>
      <c r="Z4" s="12" t="n">
        <v>38.40964</v>
      </c>
      <c r="AA4" s="12" t="n">
        <v>-120.07913</v>
      </c>
      <c r="AB4" s="12" t="s">
        <v>51</v>
      </c>
      <c r="AC4" s="12" t="s">
        <v>52</v>
      </c>
      <c r="AD4" s="12"/>
      <c r="AE4" s="15"/>
    </row>
    <row r="5" customFormat="false" ht="15" hidden="false" customHeight="false" outlineLevel="0" collapsed="false">
      <c r="A5" s="9" t="s">
        <v>32</v>
      </c>
      <c r="B5" s="10" t="s">
        <v>57</v>
      </c>
      <c r="C5" s="10" t="s">
        <v>58</v>
      </c>
      <c r="D5" s="11" t="str">
        <f aca="false">A5&amp;"_"&amp;B5&amp;"_"&amp;C5</f>
        <v>Manica_bradleyi_CA_Camp_W_CR210623_05_P1201</v>
      </c>
      <c r="E5" s="12" t="s">
        <v>59</v>
      </c>
      <c r="F5" s="12" t="s">
        <v>60</v>
      </c>
      <c r="G5" s="12" t="s">
        <v>37</v>
      </c>
      <c r="H5" s="13" t="s">
        <v>38</v>
      </c>
      <c r="I5" s="13" t="s">
        <v>39</v>
      </c>
      <c r="J5" s="13" t="s">
        <v>39</v>
      </c>
      <c r="K5" s="12"/>
      <c r="L5" s="13" t="s">
        <v>40</v>
      </c>
      <c r="M5" s="14"/>
      <c r="N5" s="12" t="s">
        <v>41</v>
      </c>
      <c r="O5" s="14" t="n">
        <v>44370</v>
      </c>
      <c r="P5" s="14" t="n">
        <v>44370</v>
      </c>
      <c r="Q5" s="12" t="s">
        <v>42</v>
      </c>
      <c r="R5" s="12" t="s">
        <v>43</v>
      </c>
      <c r="S5" s="12" t="s">
        <v>44</v>
      </c>
      <c r="T5" s="12" t="s">
        <v>45</v>
      </c>
      <c r="U5" s="12" t="s">
        <v>46</v>
      </c>
      <c r="V5" s="12" t="s">
        <v>47</v>
      </c>
      <c r="W5" s="12" t="s">
        <v>48</v>
      </c>
      <c r="X5" s="12" t="s">
        <v>49</v>
      </c>
      <c r="Y5" s="12" t="s">
        <v>50</v>
      </c>
      <c r="Z5" s="12" t="n">
        <v>38.40964</v>
      </c>
      <c r="AA5" s="12" t="n">
        <v>-120.07913</v>
      </c>
      <c r="AB5" s="12" t="s">
        <v>51</v>
      </c>
      <c r="AC5" s="12" t="s">
        <v>52</v>
      </c>
      <c r="AD5" s="12"/>
      <c r="AE5" s="15"/>
    </row>
    <row r="6" customFormat="false" ht="15" hidden="false" customHeight="false" outlineLevel="0" collapsed="false">
      <c r="A6" s="9" t="s">
        <v>32</v>
      </c>
      <c r="B6" s="10" t="s">
        <v>61</v>
      </c>
      <c r="C6" s="10" t="s">
        <v>62</v>
      </c>
      <c r="D6" s="11" t="str">
        <f aca="false">A6&amp;"_"&amp;B6&amp;"_"&amp;C6</f>
        <v>Manica_bradleyi_CA_Camp_W_MMP03582_1_P1203</v>
      </c>
      <c r="E6" s="12" t="s">
        <v>63</v>
      </c>
      <c r="F6" s="12" t="s">
        <v>64</v>
      </c>
      <c r="G6" s="12" t="s">
        <v>37</v>
      </c>
      <c r="H6" s="13" t="s">
        <v>38</v>
      </c>
      <c r="I6" s="13" t="s">
        <v>39</v>
      </c>
      <c r="J6" s="13" t="s">
        <v>39</v>
      </c>
      <c r="K6" s="12"/>
      <c r="L6" s="13" t="s">
        <v>40</v>
      </c>
      <c r="M6" s="14"/>
      <c r="N6" s="12" t="s">
        <v>40</v>
      </c>
      <c r="O6" s="14" t="n">
        <v>44370</v>
      </c>
      <c r="P6" s="14" t="n">
        <v>44370</v>
      </c>
      <c r="Q6" s="12" t="s">
        <v>42</v>
      </c>
      <c r="R6" s="12" t="s">
        <v>43</v>
      </c>
      <c r="S6" s="12" t="s">
        <v>44</v>
      </c>
      <c r="T6" s="12" t="s">
        <v>45</v>
      </c>
      <c r="U6" s="12" t="s">
        <v>46</v>
      </c>
      <c r="V6" s="12" t="s">
        <v>47</v>
      </c>
      <c r="W6" s="12" t="s">
        <v>48</v>
      </c>
      <c r="X6" s="12" t="s">
        <v>49</v>
      </c>
      <c r="Y6" s="12" t="s">
        <v>50</v>
      </c>
      <c r="Z6" s="12" t="n">
        <v>38.40964</v>
      </c>
      <c r="AA6" s="12" t="n">
        <v>-120.07913</v>
      </c>
      <c r="AB6" s="12" t="s">
        <v>51</v>
      </c>
      <c r="AC6" s="12" t="s">
        <v>52</v>
      </c>
      <c r="AD6" s="12"/>
      <c r="AE6" s="15"/>
    </row>
    <row r="7" customFormat="false" ht="15" hidden="false" customHeight="false" outlineLevel="0" collapsed="false">
      <c r="A7" s="9" t="s">
        <v>32</v>
      </c>
      <c r="B7" s="10" t="s">
        <v>65</v>
      </c>
      <c r="C7" s="10" t="s">
        <v>66</v>
      </c>
      <c r="D7" s="11" t="str">
        <f aca="false">A7&amp;"_"&amp;B7&amp;"_"&amp;C7</f>
        <v>Manica_bradleyi_CA_Camp_W_MMP03582_2_P1205</v>
      </c>
      <c r="E7" s="12" t="s">
        <v>67</v>
      </c>
      <c r="F7" s="12" t="s">
        <v>64</v>
      </c>
      <c r="G7" s="12" t="s">
        <v>37</v>
      </c>
      <c r="H7" s="13" t="s">
        <v>38</v>
      </c>
      <c r="I7" s="13" t="s">
        <v>39</v>
      </c>
      <c r="J7" s="13" t="s">
        <v>39</v>
      </c>
      <c r="K7" s="12"/>
      <c r="L7" s="13" t="s">
        <v>40</v>
      </c>
      <c r="M7" s="14"/>
      <c r="N7" s="12" t="s">
        <v>40</v>
      </c>
      <c r="O7" s="14" t="n">
        <v>44370</v>
      </c>
      <c r="P7" s="14" t="n">
        <v>44370</v>
      </c>
      <c r="Q7" s="12" t="s">
        <v>42</v>
      </c>
      <c r="R7" s="12" t="s">
        <v>43</v>
      </c>
      <c r="S7" s="12" t="s">
        <v>44</v>
      </c>
      <c r="T7" s="12" t="s">
        <v>45</v>
      </c>
      <c r="U7" s="12" t="s">
        <v>46</v>
      </c>
      <c r="V7" s="12" t="s">
        <v>47</v>
      </c>
      <c r="W7" s="12" t="s">
        <v>48</v>
      </c>
      <c r="X7" s="12" t="s">
        <v>49</v>
      </c>
      <c r="Y7" s="12" t="s">
        <v>50</v>
      </c>
      <c r="Z7" s="12" t="n">
        <v>38.40964</v>
      </c>
      <c r="AA7" s="12" t="n">
        <v>-120.07913</v>
      </c>
      <c r="AB7" s="12" t="s">
        <v>51</v>
      </c>
      <c r="AC7" s="12" t="s">
        <v>52</v>
      </c>
      <c r="AD7" s="12"/>
      <c r="AE7" s="15"/>
    </row>
    <row r="8" customFormat="false" ht="15" hidden="false" customHeight="false" outlineLevel="0" collapsed="false">
      <c r="A8" s="9" t="s">
        <v>32</v>
      </c>
      <c r="B8" s="10" t="s">
        <v>68</v>
      </c>
      <c r="C8" s="10" t="s">
        <v>69</v>
      </c>
      <c r="D8" s="11" t="str">
        <f aca="false">A8&amp;"_"&amp;B8&amp;"_"&amp;C8</f>
        <v>Manica_bradleyi_CA_Camp_W_MMP03583_1_P1207</v>
      </c>
      <c r="E8" s="12" t="s">
        <v>70</v>
      </c>
      <c r="F8" s="12" t="s">
        <v>71</v>
      </c>
      <c r="G8" s="12" t="s">
        <v>37</v>
      </c>
      <c r="H8" s="13" t="s">
        <v>38</v>
      </c>
      <c r="I8" s="13" t="s">
        <v>39</v>
      </c>
      <c r="J8" s="13" t="s">
        <v>39</v>
      </c>
      <c r="K8" s="12"/>
      <c r="L8" s="13" t="s">
        <v>40</v>
      </c>
      <c r="M8" s="14"/>
      <c r="N8" s="12" t="s">
        <v>40</v>
      </c>
      <c r="O8" s="14" t="n">
        <v>44370</v>
      </c>
      <c r="P8" s="14" t="n">
        <v>44370</v>
      </c>
      <c r="Q8" s="12" t="s">
        <v>42</v>
      </c>
      <c r="R8" s="12" t="s">
        <v>43</v>
      </c>
      <c r="S8" s="12" t="s">
        <v>44</v>
      </c>
      <c r="T8" s="12" t="s">
        <v>45</v>
      </c>
      <c r="U8" s="12" t="s">
        <v>46</v>
      </c>
      <c r="V8" s="12" t="s">
        <v>47</v>
      </c>
      <c r="W8" s="12" t="s">
        <v>48</v>
      </c>
      <c r="X8" s="12" t="s">
        <v>49</v>
      </c>
      <c r="Y8" s="12" t="s">
        <v>50</v>
      </c>
      <c r="Z8" s="12" t="n">
        <v>38.40964</v>
      </c>
      <c r="AA8" s="12" t="n">
        <v>-120.07913</v>
      </c>
      <c r="AB8" s="12" t="s">
        <v>51</v>
      </c>
      <c r="AC8" s="12" t="s">
        <v>52</v>
      </c>
      <c r="AD8" s="12"/>
      <c r="AE8" s="15"/>
    </row>
    <row r="9" customFormat="false" ht="15" hidden="false" customHeight="false" outlineLevel="0" collapsed="false">
      <c r="A9" s="9" t="s">
        <v>32</v>
      </c>
      <c r="B9" s="10" t="s">
        <v>72</v>
      </c>
      <c r="C9" s="10" t="s">
        <v>73</v>
      </c>
      <c r="D9" s="11" t="str">
        <f aca="false">A9&amp;"_"&amp;B9&amp;"_"&amp;C9</f>
        <v>Manica_bradleyi_CA_Carson_Pass_P589</v>
      </c>
      <c r="E9" s="13" t="s">
        <v>74</v>
      </c>
      <c r="F9" s="13" t="s">
        <v>75</v>
      </c>
      <c r="G9" s="13" t="s">
        <v>37</v>
      </c>
      <c r="H9" s="13" t="s">
        <v>38</v>
      </c>
      <c r="I9" s="13" t="s">
        <v>76</v>
      </c>
      <c r="J9" s="13" t="s">
        <v>76</v>
      </c>
      <c r="K9" s="13"/>
      <c r="L9" s="13" t="s">
        <v>77</v>
      </c>
      <c r="M9" s="16"/>
      <c r="N9" s="13" t="s">
        <v>77</v>
      </c>
      <c r="O9" s="16" t="n">
        <v>37449</v>
      </c>
      <c r="P9" s="16"/>
      <c r="Q9" s="13"/>
      <c r="R9" s="13" t="s">
        <v>78</v>
      </c>
      <c r="S9" s="13" t="s">
        <v>79</v>
      </c>
      <c r="T9" s="13"/>
      <c r="U9" s="13" t="s">
        <v>80</v>
      </c>
      <c r="V9" s="13" t="s">
        <v>81</v>
      </c>
      <c r="W9" s="13" t="s">
        <v>48</v>
      </c>
      <c r="X9" s="13" t="s">
        <v>49</v>
      </c>
      <c r="Y9" s="13" t="s">
        <v>82</v>
      </c>
      <c r="Z9" s="13" t="n">
        <v>38.683333</v>
      </c>
      <c r="AA9" s="13" t="n">
        <v>-119.983333</v>
      </c>
      <c r="AB9" s="13"/>
      <c r="AC9" s="13" t="s">
        <v>52</v>
      </c>
      <c r="AD9" s="13"/>
      <c r="AE9" s="17"/>
    </row>
    <row r="10" customFormat="false" ht="15" hidden="false" customHeight="false" outlineLevel="0" collapsed="false">
      <c r="A10" s="9" t="s">
        <v>32</v>
      </c>
      <c r="B10" s="10" t="s">
        <v>83</v>
      </c>
      <c r="C10" s="10" t="s">
        <v>84</v>
      </c>
      <c r="D10" s="11" t="str">
        <f aca="false">A10&amp;"_"&amp;B10&amp;"_"&amp;C10</f>
        <v>Manica_bradleyi_CA_Clark_Fork_P605</v>
      </c>
      <c r="E10" s="12" t="s">
        <v>85</v>
      </c>
      <c r="F10" s="12" t="s">
        <v>86</v>
      </c>
      <c r="G10" s="12" t="s">
        <v>37</v>
      </c>
      <c r="H10" s="12" t="s">
        <v>38</v>
      </c>
      <c r="I10" s="13" t="s">
        <v>39</v>
      </c>
      <c r="J10" s="13" t="s">
        <v>39</v>
      </c>
      <c r="K10" s="12"/>
      <c r="L10" s="13" t="s">
        <v>40</v>
      </c>
      <c r="M10" s="14"/>
      <c r="N10" s="13" t="s">
        <v>40</v>
      </c>
      <c r="O10" s="14" t="n">
        <v>43669</v>
      </c>
      <c r="P10" s="14" t="n">
        <v>43669</v>
      </c>
      <c r="Q10" s="12" t="s">
        <v>42</v>
      </c>
      <c r="R10" s="12" t="s">
        <v>87</v>
      </c>
      <c r="S10" s="12" t="s">
        <v>88</v>
      </c>
      <c r="T10" s="12"/>
      <c r="U10" s="12" t="s">
        <v>89</v>
      </c>
      <c r="V10" s="12" t="s">
        <v>81</v>
      </c>
      <c r="W10" s="12" t="s">
        <v>48</v>
      </c>
      <c r="X10" s="12" t="s">
        <v>49</v>
      </c>
      <c r="Y10" s="12" t="s">
        <v>90</v>
      </c>
      <c r="Z10" s="12" t="n">
        <v>38.418727023527</v>
      </c>
      <c r="AA10" s="12" t="n">
        <v>-119.749366985633</v>
      </c>
      <c r="AB10" s="12" t="s">
        <v>91</v>
      </c>
      <c r="AC10" s="12" t="s">
        <v>52</v>
      </c>
      <c r="AD10" s="12"/>
      <c r="AE10" s="15"/>
    </row>
    <row r="11" customFormat="false" ht="15" hidden="false" customHeight="false" outlineLevel="0" collapsed="false">
      <c r="A11" s="9" t="s">
        <v>32</v>
      </c>
      <c r="B11" s="10" t="s">
        <v>92</v>
      </c>
      <c r="C11" s="10" t="s">
        <v>93</v>
      </c>
      <c r="D11" s="11" t="str">
        <f aca="false">A11&amp;"_"&amp;B11&amp;"_"&amp;C11</f>
        <v>Manica_bradleyi_CA_Clark_Fork_CR210622_01_P1185</v>
      </c>
      <c r="E11" s="12" t="s">
        <v>94</v>
      </c>
      <c r="F11" s="12" t="s">
        <v>95</v>
      </c>
      <c r="G11" s="12" t="s">
        <v>37</v>
      </c>
      <c r="H11" s="13" t="s">
        <v>38</v>
      </c>
      <c r="I11" s="13" t="s">
        <v>39</v>
      </c>
      <c r="J11" s="13" t="s">
        <v>39</v>
      </c>
      <c r="K11" s="12"/>
      <c r="L11" s="13" t="s">
        <v>40</v>
      </c>
      <c r="M11" s="14"/>
      <c r="N11" s="12" t="s">
        <v>41</v>
      </c>
      <c r="O11" s="14" t="n">
        <v>44369</v>
      </c>
      <c r="P11" s="14" t="n">
        <v>44369</v>
      </c>
      <c r="Q11" s="12" t="s">
        <v>42</v>
      </c>
      <c r="R11" s="12" t="s">
        <v>96</v>
      </c>
      <c r="S11" s="12" t="s">
        <v>97</v>
      </c>
      <c r="T11" s="12" t="s">
        <v>98</v>
      </c>
      <c r="U11" s="12" t="s">
        <v>89</v>
      </c>
      <c r="V11" s="12" t="s">
        <v>47</v>
      </c>
      <c r="W11" s="12" t="s">
        <v>48</v>
      </c>
      <c r="X11" s="12" t="s">
        <v>49</v>
      </c>
      <c r="Y11" s="12" t="s">
        <v>99</v>
      </c>
      <c r="Z11" s="12" t="n">
        <v>38.4186</v>
      </c>
      <c r="AA11" s="12" t="n">
        <v>-119.74937</v>
      </c>
      <c r="AB11" s="12" t="s">
        <v>51</v>
      </c>
      <c r="AC11" s="12" t="s">
        <v>52</v>
      </c>
      <c r="AD11" s="12"/>
      <c r="AE11" s="15"/>
    </row>
    <row r="12" customFormat="false" ht="15" hidden="false" customHeight="false" outlineLevel="0" collapsed="false">
      <c r="A12" s="9" t="s">
        <v>32</v>
      </c>
      <c r="B12" s="10" t="s">
        <v>100</v>
      </c>
      <c r="C12" s="10" t="s">
        <v>101</v>
      </c>
      <c r="D12" s="11" t="str">
        <f aca="false">A12&amp;"_"&amp;B12&amp;"_"&amp;C12</f>
        <v>Manica_bradleyi_CA_Clark_Fork_CR210624_01_P1193</v>
      </c>
      <c r="E12" s="12" t="s">
        <v>102</v>
      </c>
      <c r="F12" s="12" t="s">
        <v>103</v>
      </c>
      <c r="G12" s="12" t="s">
        <v>37</v>
      </c>
      <c r="H12" s="13" t="s">
        <v>38</v>
      </c>
      <c r="I12" s="13" t="s">
        <v>39</v>
      </c>
      <c r="J12" s="13" t="s">
        <v>39</v>
      </c>
      <c r="K12" s="12"/>
      <c r="L12" s="13" t="s">
        <v>40</v>
      </c>
      <c r="M12" s="14"/>
      <c r="N12" s="12" t="s">
        <v>41</v>
      </c>
      <c r="O12" s="14" t="n">
        <v>44371</v>
      </c>
      <c r="P12" s="14" t="n">
        <v>44371</v>
      </c>
      <c r="Q12" s="12" t="s">
        <v>42</v>
      </c>
      <c r="R12" s="12" t="s">
        <v>96</v>
      </c>
      <c r="S12" s="12" t="s">
        <v>97</v>
      </c>
      <c r="T12" s="12" t="s">
        <v>98</v>
      </c>
      <c r="U12" s="12" t="s">
        <v>89</v>
      </c>
      <c r="V12" s="12" t="s">
        <v>47</v>
      </c>
      <c r="W12" s="12" t="s">
        <v>48</v>
      </c>
      <c r="X12" s="12" t="s">
        <v>49</v>
      </c>
      <c r="Y12" s="12" t="s">
        <v>99</v>
      </c>
      <c r="Z12" s="12" t="n">
        <v>38.4186</v>
      </c>
      <c r="AA12" s="12" t="n">
        <v>-119.74937</v>
      </c>
      <c r="AB12" s="12" t="s">
        <v>51</v>
      </c>
      <c r="AC12" s="12" t="s">
        <v>52</v>
      </c>
      <c r="AD12" s="12"/>
      <c r="AE12" s="15"/>
    </row>
    <row r="13" customFormat="false" ht="15" hidden="false" customHeight="false" outlineLevel="0" collapsed="false">
      <c r="A13" s="9" t="s">
        <v>32</v>
      </c>
      <c r="B13" s="10" t="s">
        <v>104</v>
      </c>
      <c r="C13" s="10" t="s">
        <v>105</v>
      </c>
      <c r="D13" s="11" t="str">
        <f aca="false">A13&amp;"_"&amp;B13&amp;"_"&amp;C13</f>
        <v>Manica_bradleyi_CA_Clark_Fork_CR210625_01_P1195</v>
      </c>
      <c r="E13" s="12" t="s">
        <v>106</v>
      </c>
      <c r="F13" s="12" t="s">
        <v>107</v>
      </c>
      <c r="G13" s="12" t="s">
        <v>37</v>
      </c>
      <c r="H13" s="13" t="s">
        <v>38</v>
      </c>
      <c r="I13" s="13" t="s">
        <v>39</v>
      </c>
      <c r="J13" s="13" t="s">
        <v>39</v>
      </c>
      <c r="K13" s="12"/>
      <c r="L13" s="13" t="s">
        <v>40</v>
      </c>
      <c r="M13" s="14"/>
      <c r="N13" s="12" t="s">
        <v>41</v>
      </c>
      <c r="O13" s="14" t="n">
        <v>44372</v>
      </c>
      <c r="P13" s="14" t="n">
        <v>44372</v>
      </c>
      <c r="Q13" s="12" t="s">
        <v>42</v>
      </c>
      <c r="R13" s="12" t="s">
        <v>96</v>
      </c>
      <c r="S13" s="12" t="s">
        <v>97</v>
      </c>
      <c r="T13" s="12" t="s">
        <v>98</v>
      </c>
      <c r="U13" s="12" t="s">
        <v>89</v>
      </c>
      <c r="V13" s="12" t="s">
        <v>47</v>
      </c>
      <c r="W13" s="12" t="s">
        <v>48</v>
      </c>
      <c r="X13" s="12" t="s">
        <v>49</v>
      </c>
      <c r="Y13" s="12" t="s">
        <v>99</v>
      </c>
      <c r="Z13" s="12" t="n">
        <v>38.4186</v>
      </c>
      <c r="AA13" s="12" t="n">
        <v>-119.74937</v>
      </c>
      <c r="AB13" s="12" t="s">
        <v>51</v>
      </c>
      <c r="AC13" s="12" t="s">
        <v>52</v>
      </c>
      <c r="AD13" s="12"/>
      <c r="AE13" s="15"/>
    </row>
    <row r="14" customFormat="false" ht="15" hidden="false" customHeight="false" outlineLevel="0" collapsed="false">
      <c r="A14" s="9" t="s">
        <v>32</v>
      </c>
      <c r="B14" s="10" t="s">
        <v>108</v>
      </c>
      <c r="C14" s="10" t="s">
        <v>109</v>
      </c>
      <c r="D14" s="11" t="str">
        <f aca="false">A14&amp;"_"&amp;B14&amp;"_"&amp;C14</f>
        <v>Manica_bradleyi_CA_Clark_Fork_MMP03579_P1191</v>
      </c>
      <c r="E14" s="12" t="s">
        <v>110</v>
      </c>
      <c r="F14" s="12" t="s">
        <v>111</v>
      </c>
      <c r="G14" s="12" t="s">
        <v>37</v>
      </c>
      <c r="H14" s="13" t="s">
        <v>38</v>
      </c>
      <c r="I14" s="13" t="s">
        <v>39</v>
      </c>
      <c r="J14" s="13" t="s">
        <v>39</v>
      </c>
      <c r="K14" s="12"/>
      <c r="L14" s="13" t="s">
        <v>40</v>
      </c>
      <c r="M14" s="14"/>
      <c r="N14" s="12" t="s">
        <v>40</v>
      </c>
      <c r="O14" s="14" t="n">
        <v>44369</v>
      </c>
      <c r="P14" s="14" t="n">
        <v>44369</v>
      </c>
      <c r="Q14" s="12" t="s">
        <v>42</v>
      </c>
      <c r="R14" s="12" t="s">
        <v>96</v>
      </c>
      <c r="S14" s="12" t="s">
        <v>97</v>
      </c>
      <c r="T14" s="12" t="s">
        <v>98</v>
      </c>
      <c r="U14" s="12" t="s">
        <v>89</v>
      </c>
      <c r="V14" s="12" t="s">
        <v>47</v>
      </c>
      <c r="W14" s="12" t="s">
        <v>48</v>
      </c>
      <c r="X14" s="12" t="s">
        <v>49</v>
      </c>
      <c r="Y14" s="12" t="s">
        <v>99</v>
      </c>
      <c r="Z14" s="12" t="n">
        <v>38.4186</v>
      </c>
      <c r="AA14" s="12" t="n">
        <v>-119.74937</v>
      </c>
      <c r="AB14" s="12" t="s">
        <v>51</v>
      </c>
      <c r="AC14" s="12" t="s">
        <v>52</v>
      </c>
      <c r="AD14" s="12"/>
      <c r="AE14" s="15"/>
    </row>
    <row r="15" customFormat="false" ht="15" hidden="false" customHeight="false" outlineLevel="0" collapsed="false">
      <c r="A15" s="9" t="s">
        <v>32</v>
      </c>
      <c r="B15" s="10" t="s">
        <v>112</v>
      </c>
      <c r="C15" s="10" t="s">
        <v>113</v>
      </c>
      <c r="D15" s="11" t="str">
        <f aca="false">A15&amp;"_"&amp;B15&amp;"_"&amp;C15</f>
        <v>Manica_bradleyi_CA_Clark_Fork_MMP03585_P1189</v>
      </c>
      <c r="E15" s="12" t="s">
        <v>114</v>
      </c>
      <c r="F15" s="12" t="s">
        <v>115</v>
      </c>
      <c r="G15" s="12" t="s">
        <v>37</v>
      </c>
      <c r="H15" s="13" t="s">
        <v>38</v>
      </c>
      <c r="I15" s="13" t="s">
        <v>39</v>
      </c>
      <c r="J15" s="13" t="s">
        <v>39</v>
      </c>
      <c r="K15" s="12"/>
      <c r="L15" s="13" t="s">
        <v>40</v>
      </c>
      <c r="M15" s="14"/>
      <c r="N15" s="12" t="s">
        <v>40</v>
      </c>
      <c r="O15" s="14" t="n">
        <v>44371</v>
      </c>
      <c r="P15" s="14" t="n">
        <v>44371</v>
      </c>
      <c r="Q15" s="12" t="s">
        <v>42</v>
      </c>
      <c r="R15" s="12" t="s">
        <v>96</v>
      </c>
      <c r="S15" s="12" t="s">
        <v>97</v>
      </c>
      <c r="T15" s="12" t="s">
        <v>98</v>
      </c>
      <c r="U15" s="12" t="s">
        <v>89</v>
      </c>
      <c r="V15" s="12" t="s">
        <v>47</v>
      </c>
      <c r="W15" s="12" t="s">
        <v>48</v>
      </c>
      <c r="X15" s="12" t="s">
        <v>49</v>
      </c>
      <c r="Y15" s="12" t="s">
        <v>99</v>
      </c>
      <c r="Z15" s="12" t="n">
        <v>38.4186</v>
      </c>
      <c r="AA15" s="12" t="n">
        <v>-119.74937</v>
      </c>
      <c r="AB15" s="12" t="s">
        <v>51</v>
      </c>
      <c r="AC15" s="12" t="s">
        <v>52</v>
      </c>
      <c r="AD15" s="12"/>
      <c r="AE15" s="15"/>
    </row>
    <row r="16" customFormat="false" ht="15" hidden="false" customHeight="false" outlineLevel="0" collapsed="false">
      <c r="A16" s="9" t="s">
        <v>32</v>
      </c>
      <c r="B16" s="10" t="s">
        <v>116</v>
      </c>
      <c r="C16" s="10" t="s">
        <v>117</v>
      </c>
      <c r="D16" s="11" t="str">
        <f aca="false">A16&amp;"_"&amp;B16&amp;"_"&amp;C16</f>
        <v>Manica_bradleyi_CA_Clark_Fork_MMP03587_P1187</v>
      </c>
      <c r="E16" s="12" t="s">
        <v>118</v>
      </c>
      <c r="F16" s="12" t="s">
        <v>119</v>
      </c>
      <c r="G16" s="12" t="s">
        <v>37</v>
      </c>
      <c r="H16" s="13" t="s">
        <v>38</v>
      </c>
      <c r="I16" s="13" t="s">
        <v>39</v>
      </c>
      <c r="J16" s="13" t="s">
        <v>39</v>
      </c>
      <c r="K16" s="12"/>
      <c r="L16" s="13" t="s">
        <v>40</v>
      </c>
      <c r="M16" s="14"/>
      <c r="N16" s="12" t="s">
        <v>40</v>
      </c>
      <c r="O16" s="14" t="n">
        <v>44372</v>
      </c>
      <c r="P16" s="14" t="n">
        <v>44372</v>
      </c>
      <c r="Q16" s="12" t="s">
        <v>42</v>
      </c>
      <c r="R16" s="12" t="s">
        <v>96</v>
      </c>
      <c r="S16" s="12" t="s">
        <v>97</v>
      </c>
      <c r="T16" s="12" t="s">
        <v>98</v>
      </c>
      <c r="U16" s="12" t="s">
        <v>89</v>
      </c>
      <c r="V16" s="12" t="s">
        <v>47</v>
      </c>
      <c r="W16" s="12" t="s">
        <v>48</v>
      </c>
      <c r="X16" s="12" t="s">
        <v>49</v>
      </c>
      <c r="Y16" s="12" t="s">
        <v>99</v>
      </c>
      <c r="Z16" s="12" t="n">
        <v>38.4186</v>
      </c>
      <c r="AA16" s="12" t="n">
        <v>-119.74937</v>
      </c>
      <c r="AB16" s="12" t="s">
        <v>51</v>
      </c>
      <c r="AC16" s="12" t="s">
        <v>52</v>
      </c>
      <c r="AD16" s="12"/>
      <c r="AE16" s="15"/>
    </row>
    <row r="17" customFormat="false" ht="15" hidden="false" customHeight="false" outlineLevel="0" collapsed="false">
      <c r="A17" s="9" t="s">
        <v>32</v>
      </c>
      <c r="B17" s="10" t="s">
        <v>120</v>
      </c>
      <c r="C17" s="10" t="s">
        <v>121</v>
      </c>
      <c r="D17" s="11" t="str">
        <f aca="false">A17&amp;"_"&amp;B17&amp;"_"&amp;C17</f>
        <v>Manica_bradleyi_CA_Hope_Valley_P860</v>
      </c>
      <c r="E17" s="13" t="s">
        <v>122</v>
      </c>
      <c r="F17" s="13" t="s">
        <v>123</v>
      </c>
      <c r="G17" s="13" t="s">
        <v>37</v>
      </c>
      <c r="H17" s="12" t="s">
        <v>38</v>
      </c>
      <c r="I17" s="13" t="s">
        <v>39</v>
      </c>
      <c r="J17" s="13" t="s">
        <v>39</v>
      </c>
      <c r="K17" s="13" t="s">
        <v>124</v>
      </c>
      <c r="L17" s="13" t="s">
        <v>40</v>
      </c>
      <c r="M17" s="16" t="n">
        <v>41549</v>
      </c>
      <c r="N17" s="13" t="s">
        <v>40</v>
      </c>
      <c r="O17" s="16" t="n">
        <v>41552</v>
      </c>
      <c r="P17" s="16" t="n">
        <v>41552</v>
      </c>
      <c r="Q17" s="13" t="s">
        <v>42</v>
      </c>
      <c r="R17" s="13" t="s">
        <v>125</v>
      </c>
      <c r="S17" s="13" t="s">
        <v>126</v>
      </c>
      <c r="T17" s="13" t="s">
        <v>127</v>
      </c>
      <c r="U17" s="13" t="s">
        <v>128</v>
      </c>
      <c r="V17" s="13" t="s">
        <v>129</v>
      </c>
      <c r="W17" s="13" t="s">
        <v>48</v>
      </c>
      <c r="X17" s="13" t="s">
        <v>49</v>
      </c>
      <c r="Y17" s="18" t="s">
        <v>130</v>
      </c>
      <c r="Z17" s="19" t="n">
        <v>38.76105</v>
      </c>
      <c r="AA17" s="19" t="n">
        <v>-120.02252</v>
      </c>
      <c r="AB17" s="18" t="s">
        <v>51</v>
      </c>
      <c r="AC17" s="13" t="s">
        <v>52</v>
      </c>
      <c r="AD17" s="11"/>
      <c r="AE17" s="20" t="n">
        <v>5</v>
      </c>
    </row>
    <row r="18" customFormat="false" ht="15" hidden="false" customHeight="false" outlineLevel="0" collapsed="false">
      <c r="A18" s="9" t="s">
        <v>32</v>
      </c>
      <c r="B18" s="10" t="s">
        <v>131</v>
      </c>
      <c r="C18" s="10" t="s">
        <v>132</v>
      </c>
      <c r="D18" s="11" t="str">
        <f aca="false">A18&amp;"_"&amp;B18&amp;"_"&amp;C18</f>
        <v>Manica_bradleyi_CA_Lake_Tahoe_P581</v>
      </c>
      <c r="E18" s="13" t="s">
        <v>133</v>
      </c>
      <c r="F18" s="13" t="s">
        <v>134</v>
      </c>
      <c r="G18" s="13" t="s">
        <v>37</v>
      </c>
      <c r="H18" s="13" t="s">
        <v>38</v>
      </c>
      <c r="I18" s="13" t="s">
        <v>76</v>
      </c>
      <c r="J18" s="13" t="s">
        <v>76</v>
      </c>
      <c r="K18" s="13"/>
      <c r="L18" s="13" t="s">
        <v>77</v>
      </c>
      <c r="M18" s="16"/>
      <c r="N18" s="13" t="s">
        <v>77</v>
      </c>
      <c r="O18" s="16" t="n">
        <v>34868</v>
      </c>
      <c r="P18" s="16"/>
      <c r="Q18" s="13"/>
      <c r="R18" s="13" t="s">
        <v>135</v>
      </c>
      <c r="S18" s="13" t="s">
        <v>136</v>
      </c>
      <c r="T18" s="13"/>
      <c r="U18" s="13" t="s">
        <v>137</v>
      </c>
      <c r="V18" s="13" t="s">
        <v>129</v>
      </c>
      <c r="W18" s="13" t="s">
        <v>48</v>
      </c>
      <c r="X18" s="13" t="s">
        <v>49</v>
      </c>
      <c r="Y18" s="13" t="s">
        <v>138</v>
      </c>
      <c r="Z18" s="13" t="n">
        <v>38.95</v>
      </c>
      <c r="AA18" s="13" t="n">
        <v>-120.083333</v>
      </c>
      <c r="AB18" s="13"/>
      <c r="AC18" s="13" t="s">
        <v>52</v>
      </c>
      <c r="AD18" s="13"/>
      <c r="AE18" s="17"/>
    </row>
    <row r="19" customFormat="false" ht="15" hidden="false" customHeight="false" outlineLevel="0" collapsed="false">
      <c r="A19" s="9" t="s">
        <v>32</v>
      </c>
      <c r="B19" s="10" t="s">
        <v>139</v>
      </c>
      <c r="C19" s="10" t="s">
        <v>140</v>
      </c>
      <c r="D19" s="11" t="str">
        <f aca="false">A19&amp;"_"&amp;B19&amp;"_"&amp;C19</f>
        <v>Manica_bradleyi_CA_Lang_Crossing_P588</v>
      </c>
      <c r="E19" s="13" t="s">
        <v>141</v>
      </c>
      <c r="F19" s="13" t="s">
        <v>142</v>
      </c>
      <c r="G19" s="13" t="s">
        <v>37</v>
      </c>
      <c r="H19" s="13" t="s">
        <v>38</v>
      </c>
      <c r="I19" s="13" t="s">
        <v>76</v>
      </c>
      <c r="J19" s="13" t="s">
        <v>76</v>
      </c>
      <c r="K19" s="13"/>
      <c r="L19" s="13" t="s">
        <v>77</v>
      </c>
      <c r="M19" s="16"/>
      <c r="N19" s="13" t="s">
        <v>77</v>
      </c>
      <c r="O19" s="16" t="n">
        <v>37425</v>
      </c>
      <c r="P19" s="16"/>
      <c r="Q19" s="13"/>
      <c r="R19" s="13" t="s">
        <v>143</v>
      </c>
      <c r="S19" s="13" t="s">
        <v>144</v>
      </c>
      <c r="T19" s="13"/>
      <c r="U19" s="13" t="s">
        <v>145</v>
      </c>
      <c r="V19" s="13" t="s">
        <v>146</v>
      </c>
      <c r="W19" s="13" t="s">
        <v>48</v>
      </c>
      <c r="X19" s="13" t="s">
        <v>49</v>
      </c>
      <c r="Y19" s="13" t="s">
        <v>147</v>
      </c>
      <c r="Z19" s="13" t="n">
        <v>39.316667</v>
      </c>
      <c r="AA19" s="13" t="n">
        <v>-120.65</v>
      </c>
      <c r="AB19" s="13"/>
      <c r="AC19" s="13" t="s">
        <v>52</v>
      </c>
      <c r="AD19" s="13"/>
      <c r="AE19" s="17"/>
    </row>
    <row r="20" customFormat="false" ht="15" hidden="false" customHeight="false" outlineLevel="0" collapsed="false">
      <c r="A20" s="9" t="s">
        <v>32</v>
      </c>
      <c r="B20" s="10" t="s">
        <v>148</v>
      </c>
      <c r="C20" s="10" t="s">
        <v>149</v>
      </c>
      <c r="D20" s="11" t="str">
        <f aca="false">A20&amp;"_"&amp;B20&amp;"_"&amp;C20</f>
        <v>Manica_bradleyi_CA_Sequoia_P1208</v>
      </c>
      <c r="E20" s="12" t="s">
        <v>150</v>
      </c>
      <c r="F20" s="12" t="s">
        <v>151</v>
      </c>
      <c r="G20" s="12" t="s">
        <v>37</v>
      </c>
      <c r="H20" s="13" t="s">
        <v>38</v>
      </c>
      <c r="I20" s="13" t="s">
        <v>39</v>
      </c>
      <c r="J20" s="13" t="s">
        <v>39</v>
      </c>
      <c r="K20" s="12"/>
      <c r="L20" s="13" t="s">
        <v>40</v>
      </c>
      <c r="M20" s="14"/>
      <c r="N20" s="12" t="s">
        <v>41</v>
      </c>
      <c r="O20" s="14" t="n">
        <v>44366</v>
      </c>
      <c r="P20" s="14"/>
      <c r="Q20" s="12"/>
      <c r="R20" s="12"/>
      <c r="S20" s="12"/>
      <c r="T20" s="12"/>
      <c r="U20" s="12"/>
      <c r="V20" s="12"/>
      <c r="W20" s="13" t="s">
        <v>48</v>
      </c>
      <c r="X20" s="13" t="s">
        <v>49</v>
      </c>
      <c r="Y20" s="12"/>
      <c r="Z20" s="12"/>
      <c r="AA20" s="12"/>
      <c r="AB20" s="12"/>
      <c r="AC20" s="13" t="s">
        <v>52</v>
      </c>
      <c r="AD20" s="12"/>
      <c r="AE20" s="15"/>
    </row>
    <row r="21" customFormat="false" ht="15" hidden="false" customHeight="false" outlineLevel="0" collapsed="false">
      <c r="A21" s="9" t="s">
        <v>32</v>
      </c>
      <c r="B21" s="10" t="s">
        <v>152</v>
      </c>
      <c r="C21" s="10" t="s">
        <v>153</v>
      </c>
      <c r="D21" s="11" t="str">
        <f aca="false">A21&amp;"_"&amp;B21&amp;"_"&amp;C21</f>
        <v>Manica_bradleyi_CA_Wrightwood_P587</v>
      </c>
      <c r="E21" s="13" t="s">
        <v>154</v>
      </c>
      <c r="F21" s="13" t="s">
        <v>155</v>
      </c>
      <c r="G21" s="13" t="s">
        <v>37</v>
      </c>
      <c r="H21" s="13" t="s">
        <v>38</v>
      </c>
      <c r="I21" s="13" t="s">
        <v>76</v>
      </c>
      <c r="J21" s="13" t="s">
        <v>76</v>
      </c>
      <c r="K21" s="13"/>
      <c r="L21" s="13" t="s">
        <v>77</v>
      </c>
      <c r="M21" s="16"/>
      <c r="N21" s="13" t="s">
        <v>156</v>
      </c>
      <c r="O21" s="16" t="n">
        <v>41079</v>
      </c>
      <c r="P21" s="16"/>
      <c r="Q21" s="13" t="s">
        <v>157</v>
      </c>
      <c r="R21" s="13" t="s">
        <v>158</v>
      </c>
      <c r="S21" s="13" t="s">
        <v>159</v>
      </c>
      <c r="T21" s="13"/>
      <c r="U21" s="13" t="s">
        <v>160</v>
      </c>
      <c r="V21" s="13" t="s">
        <v>161</v>
      </c>
      <c r="W21" s="13" t="s">
        <v>48</v>
      </c>
      <c r="X21" s="13" t="s">
        <v>49</v>
      </c>
      <c r="Y21" s="13" t="s">
        <v>162</v>
      </c>
      <c r="Z21" s="13" t="n">
        <v>34.3408</v>
      </c>
      <c r="AA21" s="13" t="n">
        <v>-117.6568</v>
      </c>
      <c r="AB21" s="13"/>
      <c r="AC21" s="13" t="s">
        <v>52</v>
      </c>
      <c r="AD21" s="13"/>
      <c r="AE21" s="17"/>
    </row>
    <row r="22" customFormat="false" ht="15" hidden="false" customHeight="false" outlineLevel="0" collapsed="false">
      <c r="A22" s="9" t="s">
        <v>32</v>
      </c>
      <c r="B22" s="10" t="s">
        <v>163</v>
      </c>
      <c r="C22" s="10" t="s">
        <v>164</v>
      </c>
      <c r="D22" s="11" t="str">
        <f aca="false">A22&amp;"_"&amp;B22&amp;"_"&amp;C22</f>
        <v>Manica_bradleyi_NV_Mt_Rose_P586</v>
      </c>
      <c r="E22" s="12" t="s">
        <v>165</v>
      </c>
      <c r="F22" s="13" t="s">
        <v>166</v>
      </c>
      <c r="G22" s="13" t="s">
        <v>37</v>
      </c>
      <c r="H22" s="13" t="s">
        <v>38</v>
      </c>
      <c r="I22" s="13" t="s">
        <v>76</v>
      </c>
      <c r="J22" s="13" t="s">
        <v>76</v>
      </c>
      <c r="K22" s="13"/>
      <c r="L22" s="13" t="s">
        <v>77</v>
      </c>
      <c r="M22" s="16"/>
      <c r="N22" s="13" t="s">
        <v>77</v>
      </c>
      <c r="O22" s="16" t="n">
        <v>40370</v>
      </c>
      <c r="P22" s="16"/>
      <c r="Q22" s="13"/>
      <c r="R22" s="13" t="s">
        <v>167</v>
      </c>
      <c r="S22" s="13" t="s">
        <v>168</v>
      </c>
      <c r="T22" s="13" t="s">
        <v>169</v>
      </c>
      <c r="U22" s="13" t="s">
        <v>170</v>
      </c>
      <c r="V22" s="13" t="s">
        <v>171</v>
      </c>
      <c r="W22" s="13" t="s">
        <v>146</v>
      </c>
      <c r="X22" s="13" t="s">
        <v>49</v>
      </c>
      <c r="Y22" s="13" t="s">
        <v>172</v>
      </c>
      <c r="Z22" s="13" t="n">
        <v>39.32</v>
      </c>
      <c r="AA22" s="13" t="n">
        <v>-119.90237</v>
      </c>
      <c r="AB22" s="13" t="s">
        <v>173</v>
      </c>
      <c r="AC22" s="13" t="s">
        <v>52</v>
      </c>
      <c r="AD22" s="13"/>
      <c r="AE22" s="17"/>
    </row>
    <row r="23" customFormat="false" ht="15" hidden="false" customHeight="false" outlineLevel="0" collapsed="false">
      <c r="A23" s="9" t="s">
        <v>32</v>
      </c>
      <c r="B23" s="10" t="s">
        <v>174</v>
      </c>
      <c r="C23" s="10" t="s">
        <v>175</v>
      </c>
      <c r="D23" s="11" t="str">
        <f aca="false">A23&amp;"_"&amp;B23&amp;"_"&amp;C23</f>
        <v>Manica_invidia_CA_Lang_Crossing_P596</v>
      </c>
      <c r="E23" s="13" t="s">
        <v>176</v>
      </c>
      <c r="F23" s="13" t="s">
        <v>177</v>
      </c>
      <c r="G23" s="13" t="s">
        <v>37</v>
      </c>
      <c r="H23" s="13" t="s">
        <v>38</v>
      </c>
      <c r="I23" s="13" t="s">
        <v>76</v>
      </c>
      <c r="J23" s="13" t="s">
        <v>76</v>
      </c>
      <c r="K23" s="13"/>
      <c r="L23" s="13" t="s">
        <v>77</v>
      </c>
      <c r="M23" s="16"/>
      <c r="N23" s="13" t="s">
        <v>77</v>
      </c>
      <c r="O23" s="16" t="n">
        <v>37425</v>
      </c>
      <c r="P23" s="16"/>
      <c r="Q23" s="13"/>
      <c r="R23" s="13" t="s">
        <v>143</v>
      </c>
      <c r="S23" s="13" t="s">
        <v>178</v>
      </c>
      <c r="T23" s="13"/>
      <c r="U23" s="13" t="s">
        <v>145</v>
      </c>
      <c r="V23" s="13" t="s">
        <v>146</v>
      </c>
      <c r="W23" s="13" t="s">
        <v>48</v>
      </c>
      <c r="X23" s="13" t="s">
        <v>49</v>
      </c>
      <c r="Y23" s="13" t="s">
        <v>147</v>
      </c>
      <c r="Z23" s="13" t="n">
        <v>39.316667</v>
      </c>
      <c r="AA23" s="13" t="n">
        <v>-120.65</v>
      </c>
      <c r="AB23" s="13"/>
      <c r="AC23" s="13" t="s">
        <v>52</v>
      </c>
      <c r="AD23" s="13"/>
      <c r="AE23" s="17"/>
    </row>
    <row r="24" customFormat="false" ht="15" hidden="false" customHeight="false" outlineLevel="0" collapsed="false">
      <c r="A24" s="9" t="s">
        <v>32</v>
      </c>
      <c r="B24" s="10" t="s">
        <v>179</v>
      </c>
      <c r="C24" s="10" t="s">
        <v>180</v>
      </c>
      <c r="D24" s="11" t="str">
        <f aca="false">A24&amp;"_"&amp;B24&amp;"_"&amp;C24</f>
        <v>Manica_parasitica_CA_Camp_W_CR210623_01_P1196</v>
      </c>
      <c r="E24" s="12" t="s">
        <v>181</v>
      </c>
      <c r="F24" s="12" t="s">
        <v>36</v>
      </c>
      <c r="G24" s="12" t="s">
        <v>37</v>
      </c>
      <c r="H24" s="13" t="s">
        <v>38</v>
      </c>
      <c r="I24" s="13" t="s">
        <v>39</v>
      </c>
      <c r="J24" s="13" t="s">
        <v>39</v>
      </c>
      <c r="K24" s="12"/>
      <c r="L24" s="13" t="s">
        <v>40</v>
      </c>
      <c r="M24" s="14"/>
      <c r="N24" s="12" t="s">
        <v>41</v>
      </c>
      <c r="O24" s="14" t="n">
        <v>44370</v>
      </c>
      <c r="P24" s="14" t="n">
        <v>44370</v>
      </c>
      <c r="Q24" s="12" t="s">
        <v>42</v>
      </c>
      <c r="R24" s="12" t="s">
        <v>43</v>
      </c>
      <c r="S24" s="12" t="s">
        <v>44</v>
      </c>
      <c r="T24" s="12" t="s">
        <v>45</v>
      </c>
      <c r="U24" s="12" t="s">
        <v>46</v>
      </c>
      <c r="V24" s="12" t="s">
        <v>47</v>
      </c>
      <c r="W24" s="12" t="s">
        <v>48</v>
      </c>
      <c r="X24" s="12" t="s">
        <v>49</v>
      </c>
      <c r="Y24" s="12" t="s">
        <v>50</v>
      </c>
      <c r="Z24" s="12" t="n">
        <v>38.40964</v>
      </c>
      <c r="AA24" s="12" t="n">
        <v>-120.07913</v>
      </c>
      <c r="AB24" s="12" t="s">
        <v>51</v>
      </c>
      <c r="AC24" s="12" t="s">
        <v>52</v>
      </c>
      <c r="AD24" s="12"/>
      <c r="AE24" s="15"/>
    </row>
    <row r="25" customFormat="false" ht="15" hidden="false" customHeight="false" outlineLevel="0" collapsed="false">
      <c r="A25" s="9" t="s">
        <v>32</v>
      </c>
      <c r="B25" s="10" t="s">
        <v>182</v>
      </c>
      <c r="C25" s="10" t="s">
        <v>183</v>
      </c>
      <c r="D25" s="11" t="str">
        <f aca="false">A25&amp;"_"&amp;B25&amp;"_"&amp;C25</f>
        <v>Manica_parasitica_CA_Camp_W_CR210623_04_P1198</v>
      </c>
      <c r="E25" s="12" t="s">
        <v>184</v>
      </c>
      <c r="F25" s="12" t="s">
        <v>56</v>
      </c>
      <c r="G25" s="12" t="s">
        <v>37</v>
      </c>
      <c r="H25" s="13" t="s">
        <v>38</v>
      </c>
      <c r="I25" s="13" t="s">
        <v>39</v>
      </c>
      <c r="J25" s="13" t="s">
        <v>39</v>
      </c>
      <c r="K25" s="12"/>
      <c r="L25" s="13" t="s">
        <v>40</v>
      </c>
      <c r="M25" s="14"/>
      <c r="N25" s="12" t="s">
        <v>41</v>
      </c>
      <c r="O25" s="14" t="n">
        <v>44370</v>
      </c>
      <c r="P25" s="14" t="n">
        <v>44370</v>
      </c>
      <c r="Q25" s="12" t="s">
        <v>42</v>
      </c>
      <c r="R25" s="12" t="s">
        <v>43</v>
      </c>
      <c r="S25" s="12" t="s">
        <v>44</v>
      </c>
      <c r="T25" s="12" t="s">
        <v>45</v>
      </c>
      <c r="U25" s="12" t="s">
        <v>46</v>
      </c>
      <c r="V25" s="12" t="s">
        <v>47</v>
      </c>
      <c r="W25" s="12" t="s">
        <v>48</v>
      </c>
      <c r="X25" s="12" t="s">
        <v>49</v>
      </c>
      <c r="Y25" s="12" t="s">
        <v>50</v>
      </c>
      <c r="Z25" s="12" t="n">
        <v>38.40964</v>
      </c>
      <c r="AA25" s="12" t="n">
        <v>-120.07913</v>
      </c>
      <c r="AB25" s="12" t="s">
        <v>51</v>
      </c>
      <c r="AC25" s="12" t="s">
        <v>52</v>
      </c>
      <c r="AD25" s="12"/>
      <c r="AE25" s="15"/>
    </row>
    <row r="26" customFormat="false" ht="15" hidden="false" customHeight="false" outlineLevel="0" collapsed="false">
      <c r="A26" s="9" t="s">
        <v>32</v>
      </c>
      <c r="B26" s="10" t="s">
        <v>185</v>
      </c>
      <c r="C26" s="10" t="s">
        <v>186</v>
      </c>
      <c r="D26" s="11" t="str">
        <f aca="false">A26&amp;"_"&amp;B26&amp;"_"&amp;C26</f>
        <v>Manica_parasitica_CA_Camp_W_CR210623_05_P1200</v>
      </c>
      <c r="E26" s="12" t="s">
        <v>187</v>
      </c>
      <c r="F26" s="12" t="s">
        <v>60</v>
      </c>
      <c r="G26" s="12" t="s">
        <v>37</v>
      </c>
      <c r="H26" s="13" t="s">
        <v>38</v>
      </c>
      <c r="I26" s="13" t="s">
        <v>39</v>
      </c>
      <c r="J26" s="13" t="s">
        <v>39</v>
      </c>
      <c r="K26" s="12"/>
      <c r="L26" s="13" t="s">
        <v>40</v>
      </c>
      <c r="M26" s="14"/>
      <c r="N26" s="12" t="s">
        <v>41</v>
      </c>
      <c r="O26" s="14" t="n">
        <v>44370</v>
      </c>
      <c r="P26" s="14" t="n">
        <v>44370</v>
      </c>
      <c r="Q26" s="12" t="s">
        <v>42</v>
      </c>
      <c r="R26" s="12" t="s">
        <v>43</v>
      </c>
      <c r="S26" s="12" t="s">
        <v>44</v>
      </c>
      <c r="T26" s="12" t="s">
        <v>45</v>
      </c>
      <c r="U26" s="12" t="s">
        <v>46</v>
      </c>
      <c r="V26" s="12" t="s">
        <v>47</v>
      </c>
      <c r="W26" s="12" t="s">
        <v>48</v>
      </c>
      <c r="X26" s="12" t="s">
        <v>49</v>
      </c>
      <c r="Y26" s="12" t="s">
        <v>50</v>
      </c>
      <c r="Z26" s="12" t="n">
        <v>38.40964</v>
      </c>
      <c r="AA26" s="12" t="n">
        <v>-120.07913</v>
      </c>
      <c r="AB26" s="12" t="s">
        <v>51</v>
      </c>
      <c r="AC26" s="12" t="s">
        <v>52</v>
      </c>
      <c r="AD26" s="12"/>
      <c r="AE26" s="15"/>
    </row>
    <row r="27" customFormat="false" ht="15" hidden="false" customHeight="false" outlineLevel="0" collapsed="false">
      <c r="A27" s="9" t="s">
        <v>32</v>
      </c>
      <c r="B27" s="10" t="s">
        <v>188</v>
      </c>
      <c r="C27" s="10" t="s">
        <v>189</v>
      </c>
      <c r="D27" s="11" t="str">
        <f aca="false">A27&amp;"_"&amp;B27&amp;"_"&amp;C27</f>
        <v>Manica_parasitica_CA_Camp_W_MMP03582_1_P1202</v>
      </c>
      <c r="E27" s="12" t="s">
        <v>190</v>
      </c>
      <c r="F27" s="12" t="s">
        <v>64</v>
      </c>
      <c r="G27" s="12" t="s">
        <v>37</v>
      </c>
      <c r="H27" s="13" t="s">
        <v>38</v>
      </c>
      <c r="I27" s="13" t="s">
        <v>39</v>
      </c>
      <c r="J27" s="13" t="s">
        <v>39</v>
      </c>
      <c r="K27" s="12"/>
      <c r="L27" s="13" t="s">
        <v>40</v>
      </c>
      <c r="M27" s="14"/>
      <c r="N27" s="12" t="s">
        <v>40</v>
      </c>
      <c r="O27" s="14" t="n">
        <v>44370</v>
      </c>
      <c r="P27" s="14" t="n">
        <v>44370</v>
      </c>
      <c r="Q27" s="12" t="s">
        <v>42</v>
      </c>
      <c r="R27" s="12" t="s">
        <v>43</v>
      </c>
      <c r="S27" s="12" t="s">
        <v>44</v>
      </c>
      <c r="T27" s="12" t="s">
        <v>45</v>
      </c>
      <c r="U27" s="12" t="s">
        <v>46</v>
      </c>
      <c r="V27" s="12" t="s">
        <v>47</v>
      </c>
      <c r="W27" s="12" t="s">
        <v>48</v>
      </c>
      <c r="X27" s="12" t="s">
        <v>49</v>
      </c>
      <c r="Y27" s="12" t="s">
        <v>50</v>
      </c>
      <c r="Z27" s="12" t="n">
        <v>38.40964</v>
      </c>
      <c r="AA27" s="12" t="n">
        <v>-120.07913</v>
      </c>
      <c r="AB27" s="12" t="s">
        <v>51</v>
      </c>
      <c r="AC27" s="12" t="s">
        <v>52</v>
      </c>
      <c r="AD27" s="12"/>
      <c r="AE27" s="15"/>
    </row>
    <row r="28" customFormat="false" ht="15" hidden="false" customHeight="false" outlineLevel="0" collapsed="false">
      <c r="A28" s="9" t="s">
        <v>32</v>
      </c>
      <c r="B28" s="10" t="s">
        <v>191</v>
      </c>
      <c r="C28" s="10" t="s">
        <v>192</v>
      </c>
      <c r="D28" s="11" t="str">
        <f aca="false">A28&amp;"_"&amp;B28&amp;"_"&amp;C28</f>
        <v>Manica_parasitica_CA_Camp_W_MMP03582_2_P1204</v>
      </c>
      <c r="E28" s="12" t="s">
        <v>193</v>
      </c>
      <c r="F28" s="12" t="s">
        <v>64</v>
      </c>
      <c r="G28" s="12" t="s">
        <v>37</v>
      </c>
      <c r="H28" s="13" t="s">
        <v>38</v>
      </c>
      <c r="I28" s="13" t="s">
        <v>39</v>
      </c>
      <c r="J28" s="13" t="s">
        <v>39</v>
      </c>
      <c r="K28" s="12"/>
      <c r="L28" s="13" t="s">
        <v>40</v>
      </c>
      <c r="M28" s="14"/>
      <c r="N28" s="12" t="s">
        <v>40</v>
      </c>
      <c r="O28" s="14" t="n">
        <v>44370</v>
      </c>
      <c r="P28" s="14" t="n">
        <v>44370</v>
      </c>
      <c r="Q28" s="12" t="s">
        <v>42</v>
      </c>
      <c r="R28" s="12" t="s">
        <v>43</v>
      </c>
      <c r="S28" s="12" t="s">
        <v>44</v>
      </c>
      <c r="T28" s="12" t="s">
        <v>45</v>
      </c>
      <c r="U28" s="12" t="s">
        <v>46</v>
      </c>
      <c r="V28" s="12" t="s">
        <v>47</v>
      </c>
      <c r="W28" s="12" t="s">
        <v>48</v>
      </c>
      <c r="X28" s="12" t="s">
        <v>49</v>
      </c>
      <c r="Y28" s="12" t="s">
        <v>50</v>
      </c>
      <c r="Z28" s="12" t="n">
        <v>38.40964</v>
      </c>
      <c r="AA28" s="12" t="n">
        <v>-120.07913</v>
      </c>
      <c r="AB28" s="12" t="s">
        <v>51</v>
      </c>
      <c r="AC28" s="12" t="s">
        <v>52</v>
      </c>
      <c r="AD28" s="12"/>
      <c r="AE28" s="15"/>
    </row>
    <row r="29" customFormat="false" ht="15" hidden="false" customHeight="false" outlineLevel="0" collapsed="false">
      <c r="A29" s="9" t="s">
        <v>32</v>
      </c>
      <c r="B29" s="10" t="s">
        <v>194</v>
      </c>
      <c r="C29" s="10" t="s">
        <v>195</v>
      </c>
      <c r="D29" s="11" t="str">
        <f aca="false">A29&amp;"_"&amp;B29&amp;"_"&amp;C29</f>
        <v>Manica_parasitica_CA_Camp_W_MMP03583_1_P1206</v>
      </c>
      <c r="E29" s="12" t="s">
        <v>196</v>
      </c>
      <c r="F29" s="12" t="s">
        <v>71</v>
      </c>
      <c r="G29" s="12" t="s">
        <v>37</v>
      </c>
      <c r="H29" s="13" t="s">
        <v>38</v>
      </c>
      <c r="I29" s="13" t="s">
        <v>39</v>
      </c>
      <c r="J29" s="13" t="s">
        <v>39</v>
      </c>
      <c r="K29" s="12"/>
      <c r="L29" s="13" t="s">
        <v>40</v>
      </c>
      <c r="M29" s="14"/>
      <c r="N29" s="12" t="s">
        <v>40</v>
      </c>
      <c r="O29" s="14" t="n">
        <v>44370</v>
      </c>
      <c r="P29" s="14" t="n">
        <v>44370</v>
      </c>
      <c r="Q29" s="12" t="s">
        <v>42</v>
      </c>
      <c r="R29" s="12" t="s">
        <v>43</v>
      </c>
      <c r="S29" s="12" t="s">
        <v>44</v>
      </c>
      <c r="T29" s="12" t="s">
        <v>45</v>
      </c>
      <c r="U29" s="12" t="s">
        <v>46</v>
      </c>
      <c r="V29" s="12" t="s">
        <v>47</v>
      </c>
      <c r="W29" s="12" t="s">
        <v>48</v>
      </c>
      <c r="X29" s="12" t="s">
        <v>49</v>
      </c>
      <c r="Y29" s="12" t="s">
        <v>50</v>
      </c>
      <c r="Z29" s="12" t="n">
        <v>38.40964</v>
      </c>
      <c r="AA29" s="12" t="n">
        <v>-120.07913</v>
      </c>
      <c r="AB29" s="12" t="s">
        <v>51</v>
      </c>
      <c r="AC29" s="12" t="s">
        <v>52</v>
      </c>
      <c r="AD29" s="12"/>
      <c r="AE29" s="15"/>
    </row>
    <row r="30" customFormat="false" ht="15" hidden="false" customHeight="false" outlineLevel="0" collapsed="false">
      <c r="A30" s="9" t="s">
        <v>32</v>
      </c>
      <c r="B30" s="10" t="s">
        <v>197</v>
      </c>
      <c r="C30" s="10" t="s">
        <v>198</v>
      </c>
      <c r="D30" s="11" t="str">
        <f aca="false">A30&amp;"_"&amp;B30&amp;"_"&amp;C30</f>
        <v>Manica_parasitica_CA_Clark_Fork_P604</v>
      </c>
      <c r="E30" s="12" t="s">
        <v>199</v>
      </c>
      <c r="F30" s="12" t="s">
        <v>200</v>
      </c>
      <c r="G30" s="12" t="s">
        <v>37</v>
      </c>
      <c r="H30" s="12" t="s">
        <v>38</v>
      </c>
      <c r="I30" s="13" t="s">
        <v>39</v>
      </c>
      <c r="J30" s="13" t="s">
        <v>39</v>
      </c>
      <c r="K30" s="12"/>
      <c r="L30" s="13" t="s">
        <v>40</v>
      </c>
      <c r="M30" s="14"/>
      <c r="N30" s="13" t="s">
        <v>40</v>
      </c>
      <c r="O30" s="14" t="n">
        <v>43669</v>
      </c>
      <c r="P30" s="14" t="n">
        <v>43669</v>
      </c>
      <c r="Q30" s="12" t="s">
        <v>42</v>
      </c>
      <c r="R30" s="12" t="s">
        <v>87</v>
      </c>
      <c r="S30" s="12" t="s">
        <v>88</v>
      </c>
      <c r="T30" s="12"/>
      <c r="U30" s="12" t="s">
        <v>89</v>
      </c>
      <c r="V30" s="12" t="s">
        <v>81</v>
      </c>
      <c r="W30" s="12" t="s">
        <v>48</v>
      </c>
      <c r="X30" s="12" t="s">
        <v>49</v>
      </c>
      <c r="Y30" s="12" t="s">
        <v>90</v>
      </c>
      <c r="Z30" s="12" t="n">
        <v>38.418727023527</v>
      </c>
      <c r="AA30" s="12" t="n">
        <v>-119.749366985633</v>
      </c>
      <c r="AB30" s="12" t="s">
        <v>91</v>
      </c>
      <c r="AC30" s="12" t="s">
        <v>52</v>
      </c>
      <c r="AD30" s="12"/>
      <c r="AE30" s="15"/>
    </row>
    <row r="31" customFormat="false" ht="15" hidden="false" customHeight="false" outlineLevel="0" collapsed="false">
      <c r="A31" s="9" t="s">
        <v>32</v>
      </c>
      <c r="B31" s="10" t="s">
        <v>201</v>
      </c>
      <c r="C31" s="10" t="s">
        <v>202</v>
      </c>
      <c r="D31" s="11" t="str">
        <f aca="false">A31&amp;"_"&amp;B31&amp;"_"&amp;C31</f>
        <v>Manica_parasitica_CA_Clark_Fork_CR210622_01_P1184</v>
      </c>
      <c r="E31" s="12" t="s">
        <v>203</v>
      </c>
      <c r="F31" s="12" t="s">
        <v>95</v>
      </c>
      <c r="G31" s="12" t="s">
        <v>37</v>
      </c>
      <c r="H31" s="13" t="s">
        <v>38</v>
      </c>
      <c r="I31" s="13" t="s">
        <v>39</v>
      </c>
      <c r="J31" s="13" t="s">
        <v>39</v>
      </c>
      <c r="K31" s="12"/>
      <c r="L31" s="13" t="s">
        <v>40</v>
      </c>
      <c r="M31" s="14"/>
      <c r="N31" s="12" t="s">
        <v>41</v>
      </c>
      <c r="O31" s="14" t="n">
        <v>44369</v>
      </c>
      <c r="P31" s="14" t="n">
        <v>44369</v>
      </c>
      <c r="Q31" s="12" t="s">
        <v>42</v>
      </c>
      <c r="R31" s="12" t="s">
        <v>96</v>
      </c>
      <c r="S31" s="12" t="s">
        <v>97</v>
      </c>
      <c r="T31" s="12" t="s">
        <v>98</v>
      </c>
      <c r="U31" s="12" t="s">
        <v>89</v>
      </c>
      <c r="V31" s="12" t="s">
        <v>47</v>
      </c>
      <c r="W31" s="12" t="s">
        <v>48</v>
      </c>
      <c r="X31" s="12" t="s">
        <v>49</v>
      </c>
      <c r="Y31" s="12" t="s">
        <v>99</v>
      </c>
      <c r="Z31" s="12" t="n">
        <v>38.4186</v>
      </c>
      <c r="AA31" s="12" t="n">
        <v>-119.74937</v>
      </c>
      <c r="AB31" s="12" t="s">
        <v>51</v>
      </c>
      <c r="AC31" s="12" t="s">
        <v>52</v>
      </c>
      <c r="AD31" s="12"/>
      <c r="AE31" s="15"/>
    </row>
    <row r="32" customFormat="false" ht="15" hidden="false" customHeight="false" outlineLevel="0" collapsed="false">
      <c r="A32" s="9" t="s">
        <v>32</v>
      </c>
      <c r="B32" s="10" t="s">
        <v>204</v>
      </c>
      <c r="C32" s="10" t="s">
        <v>205</v>
      </c>
      <c r="D32" s="11" t="str">
        <f aca="false">A32&amp;"_"&amp;B32&amp;"_"&amp;C32</f>
        <v>Manica_parasitica_CA_Clark_Fork_CR210624_01_P1192</v>
      </c>
      <c r="E32" s="12" t="s">
        <v>206</v>
      </c>
      <c r="F32" s="12" t="s">
        <v>103</v>
      </c>
      <c r="G32" s="12" t="s">
        <v>37</v>
      </c>
      <c r="H32" s="13" t="s">
        <v>38</v>
      </c>
      <c r="I32" s="13" t="s">
        <v>39</v>
      </c>
      <c r="J32" s="13" t="s">
        <v>39</v>
      </c>
      <c r="K32" s="12"/>
      <c r="L32" s="13" t="s">
        <v>40</v>
      </c>
      <c r="M32" s="14"/>
      <c r="N32" s="12" t="s">
        <v>41</v>
      </c>
      <c r="O32" s="14" t="n">
        <v>44371</v>
      </c>
      <c r="P32" s="14" t="n">
        <v>44371</v>
      </c>
      <c r="Q32" s="12" t="s">
        <v>42</v>
      </c>
      <c r="R32" s="12" t="s">
        <v>96</v>
      </c>
      <c r="S32" s="12" t="s">
        <v>97</v>
      </c>
      <c r="T32" s="12" t="s">
        <v>98</v>
      </c>
      <c r="U32" s="12" t="s">
        <v>89</v>
      </c>
      <c r="V32" s="12" t="s">
        <v>47</v>
      </c>
      <c r="W32" s="12" t="s">
        <v>48</v>
      </c>
      <c r="X32" s="12" t="s">
        <v>49</v>
      </c>
      <c r="Y32" s="12" t="s">
        <v>99</v>
      </c>
      <c r="Z32" s="12" t="n">
        <v>38.4186</v>
      </c>
      <c r="AA32" s="12" t="n">
        <v>-119.74937</v>
      </c>
      <c r="AB32" s="12" t="s">
        <v>51</v>
      </c>
      <c r="AC32" s="12" t="s">
        <v>52</v>
      </c>
      <c r="AD32" s="12"/>
      <c r="AE32" s="15"/>
    </row>
    <row r="33" customFormat="false" ht="15" hidden="false" customHeight="false" outlineLevel="0" collapsed="false">
      <c r="A33" s="9" t="s">
        <v>32</v>
      </c>
      <c r="B33" s="10" t="s">
        <v>207</v>
      </c>
      <c r="C33" s="10" t="s">
        <v>208</v>
      </c>
      <c r="D33" s="11" t="str">
        <f aca="false">A33&amp;"_"&amp;B33&amp;"_"&amp;C33</f>
        <v>Manica_parasitica_CA_Clark_Fork_CR210625_01_P1194</v>
      </c>
      <c r="E33" s="12" t="s">
        <v>209</v>
      </c>
      <c r="F33" s="12" t="s">
        <v>107</v>
      </c>
      <c r="G33" s="12" t="s">
        <v>37</v>
      </c>
      <c r="H33" s="13" t="s">
        <v>38</v>
      </c>
      <c r="I33" s="13" t="s">
        <v>39</v>
      </c>
      <c r="J33" s="13" t="s">
        <v>39</v>
      </c>
      <c r="K33" s="12"/>
      <c r="L33" s="13" t="s">
        <v>40</v>
      </c>
      <c r="M33" s="14"/>
      <c r="N33" s="12" t="s">
        <v>41</v>
      </c>
      <c r="O33" s="14" t="n">
        <v>44372</v>
      </c>
      <c r="P33" s="14" t="n">
        <v>44372</v>
      </c>
      <c r="Q33" s="12" t="s">
        <v>42</v>
      </c>
      <c r="R33" s="12" t="s">
        <v>96</v>
      </c>
      <c r="S33" s="12" t="s">
        <v>97</v>
      </c>
      <c r="T33" s="12" t="s">
        <v>98</v>
      </c>
      <c r="U33" s="12" t="s">
        <v>89</v>
      </c>
      <c r="V33" s="12" t="s">
        <v>47</v>
      </c>
      <c r="W33" s="12" t="s">
        <v>48</v>
      </c>
      <c r="X33" s="12" t="s">
        <v>49</v>
      </c>
      <c r="Y33" s="12" t="s">
        <v>99</v>
      </c>
      <c r="Z33" s="12" t="n">
        <v>38.4186</v>
      </c>
      <c r="AA33" s="12" t="n">
        <v>-119.74937</v>
      </c>
      <c r="AB33" s="12" t="s">
        <v>51</v>
      </c>
      <c r="AC33" s="12" t="s">
        <v>52</v>
      </c>
      <c r="AD33" s="12"/>
      <c r="AE33" s="15"/>
    </row>
    <row r="34" customFormat="false" ht="15" hidden="false" customHeight="false" outlineLevel="0" collapsed="false">
      <c r="A34" s="9" t="s">
        <v>32</v>
      </c>
      <c r="B34" s="10" t="s">
        <v>210</v>
      </c>
      <c r="C34" s="10" t="s">
        <v>211</v>
      </c>
      <c r="D34" s="11" t="str">
        <f aca="false">A34&amp;"_"&amp;B34&amp;"_"&amp;C34</f>
        <v>Manica_parasitica_CA_Clark_Fork_MMP03579_P1190</v>
      </c>
      <c r="E34" s="12" t="s">
        <v>212</v>
      </c>
      <c r="F34" s="12" t="s">
        <v>111</v>
      </c>
      <c r="G34" s="12" t="s">
        <v>37</v>
      </c>
      <c r="H34" s="13" t="s">
        <v>38</v>
      </c>
      <c r="I34" s="13" t="s">
        <v>39</v>
      </c>
      <c r="J34" s="13" t="s">
        <v>39</v>
      </c>
      <c r="K34" s="12"/>
      <c r="L34" s="13" t="s">
        <v>40</v>
      </c>
      <c r="M34" s="14"/>
      <c r="N34" s="12" t="s">
        <v>40</v>
      </c>
      <c r="O34" s="14" t="n">
        <v>44369</v>
      </c>
      <c r="P34" s="14" t="n">
        <v>44369</v>
      </c>
      <c r="Q34" s="12" t="s">
        <v>42</v>
      </c>
      <c r="R34" s="12" t="s">
        <v>96</v>
      </c>
      <c r="S34" s="12" t="s">
        <v>97</v>
      </c>
      <c r="T34" s="12" t="s">
        <v>98</v>
      </c>
      <c r="U34" s="12" t="s">
        <v>89</v>
      </c>
      <c r="V34" s="12" t="s">
        <v>47</v>
      </c>
      <c r="W34" s="12" t="s">
        <v>48</v>
      </c>
      <c r="X34" s="12" t="s">
        <v>49</v>
      </c>
      <c r="Y34" s="12" t="s">
        <v>99</v>
      </c>
      <c r="Z34" s="12" t="n">
        <v>38.4186</v>
      </c>
      <c r="AA34" s="12" t="n">
        <v>-119.74937</v>
      </c>
      <c r="AB34" s="12" t="s">
        <v>51</v>
      </c>
      <c r="AC34" s="12" t="s">
        <v>52</v>
      </c>
      <c r="AD34" s="12"/>
      <c r="AE34" s="15"/>
    </row>
    <row r="35" customFormat="false" ht="16.5" hidden="false" customHeight="true" outlineLevel="0" collapsed="false">
      <c r="A35" s="9" t="s">
        <v>32</v>
      </c>
      <c r="B35" s="10" t="s">
        <v>213</v>
      </c>
      <c r="C35" s="10" t="s">
        <v>214</v>
      </c>
      <c r="D35" s="11" t="str">
        <f aca="false">A35&amp;"_"&amp;B35&amp;"_"&amp;C35</f>
        <v>Manica_parasitica_CA_Clark_Fork_MMP03585_P1188</v>
      </c>
      <c r="E35" s="12" t="s">
        <v>215</v>
      </c>
      <c r="F35" s="12" t="s">
        <v>115</v>
      </c>
      <c r="G35" s="12" t="s">
        <v>37</v>
      </c>
      <c r="H35" s="13" t="s">
        <v>38</v>
      </c>
      <c r="I35" s="13" t="s">
        <v>39</v>
      </c>
      <c r="J35" s="13" t="s">
        <v>39</v>
      </c>
      <c r="K35" s="12"/>
      <c r="L35" s="13" t="s">
        <v>40</v>
      </c>
      <c r="M35" s="14"/>
      <c r="N35" s="12" t="s">
        <v>40</v>
      </c>
      <c r="O35" s="14" t="n">
        <v>44371</v>
      </c>
      <c r="P35" s="14" t="n">
        <v>44371</v>
      </c>
      <c r="Q35" s="12" t="s">
        <v>42</v>
      </c>
      <c r="R35" s="12" t="s">
        <v>96</v>
      </c>
      <c r="S35" s="12" t="s">
        <v>97</v>
      </c>
      <c r="T35" s="12" t="s">
        <v>98</v>
      </c>
      <c r="U35" s="12" t="s">
        <v>89</v>
      </c>
      <c r="V35" s="12" t="s">
        <v>47</v>
      </c>
      <c r="W35" s="12" t="s">
        <v>48</v>
      </c>
      <c r="X35" s="12" t="s">
        <v>49</v>
      </c>
      <c r="Y35" s="12" t="s">
        <v>99</v>
      </c>
      <c r="Z35" s="12" t="n">
        <v>38.4186</v>
      </c>
      <c r="AA35" s="12" t="n">
        <v>-119.74937</v>
      </c>
      <c r="AB35" s="12" t="s">
        <v>51</v>
      </c>
      <c r="AC35" s="12" t="s">
        <v>52</v>
      </c>
      <c r="AD35" s="12"/>
      <c r="AE35" s="15"/>
    </row>
    <row r="36" customFormat="false" ht="15" hidden="false" customHeight="false" outlineLevel="0" collapsed="false">
      <c r="A36" s="21" t="s">
        <v>32</v>
      </c>
      <c r="B36" s="22" t="s">
        <v>216</v>
      </c>
      <c r="C36" s="22" t="s">
        <v>217</v>
      </c>
      <c r="D36" s="23" t="str">
        <f aca="false">A36&amp;"_"&amp;B36&amp;"_"&amp;C36</f>
        <v>Manica_parasitica_CA_Clark_Fork_MMP03587_P1186</v>
      </c>
      <c r="E36" s="24" t="s">
        <v>218</v>
      </c>
      <c r="F36" s="24" t="s">
        <v>119</v>
      </c>
      <c r="G36" s="24" t="s">
        <v>37</v>
      </c>
      <c r="H36" s="25" t="s">
        <v>38</v>
      </c>
      <c r="I36" s="25" t="s">
        <v>39</v>
      </c>
      <c r="J36" s="25" t="s">
        <v>39</v>
      </c>
      <c r="K36" s="24"/>
      <c r="L36" s="25" t="s">
        <v>40</v>
      </c>
      <c r="M36" s="26"/>
      <c r="N36" s="24" t="s">
        <v>40</v>
      </c>
      <c r="O36" s="26" t="n">
        <v>44372</v>
      </c>
      <c r="P36" s="26" t="n">
        <v>44372</v>
      </c>
      <c r="Q36" s="24" t="s">
        <v>42</v>
      </c>
      <c r="R36" s="24" t="s">
        <v>96</v>
      </c>
      <c r="S36" s="24" t="s">
        <v>97</v>
      </c>
      <c r="T36" s="24" t="s">
        <v>98</v>
      </c>
      <c r="U36" s="24" t="s">
        <v>89</v>
      </c>
      <c r="V36" s="24" t="s">
        <v>47</v>
      </c>
      <c r="W36" s="24" t="s">
        <v>48</v>
      </c>
      <c r="X36" s="24" t="s">
        <v>49</v>
      </c>
      <c r="Y36" s="24" t="s">
        <v>99</v>
      </c>
      <c r="Z36" s="24" t="n">
        <v>38.4186</v>
      </c>
      <c r="AA36" s="24" t="n">
        <v>-119.74937</v>
      </c>
      <c r="AB36" s="24" t="s">
        <v>51</v>
      </c>
      <c r="AC36" s="24" t="s">
        <v>52</v>
      </c>
      <c r="AD36" s="24"/>
      <c r="AE36" s="27"/>
    </row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6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K62" activeCellId="0" sqref="K62"/>
    </sheetView>
  </sheetViews>
  <sheetFormatPr defaultColWidth="10.4609375" defaultRowHeight="15.75" zeroHeight="false" outlineLevelRow="0" outlineLevelCol="0"/>
  <cols>
    <col collapsed="false" customWidth="true" hidden="false" outlineLevel="0" max="1" min="1" style="3" width="7.17"/>
    <col collapsed="false" customWidth="true" hidden="false" outlineLevel="0" max="2" min="2" style="3" width="11.16"/>
    <col collapsed="false" customWidth="true" hidden="false" outlineLevel="0" max="3" min="3" style="3" width="7"/>
    <col collapsed="false" customWidth="true" hidden="false" outlineLevel="0" max="4" min="4" style="3" width="14.67"/>
    <col collapsed="false" customWidth="true" hidden="false" outlineLevel="0" max="5" min="5" style="3" width="12"/>
    <col collapsed="false" customWidth="true" hidden="false" outlineLevel="0" max="6" min="6" style="3" width="15"/>
    <col collapsed="false" customWidth="true" hidden="false" outlineLevel="0" max="7" min="7" style="3" width="11.52"/>
    <col collapsed="false" customWidth="true" hidden="false" outlineLevel="0" max="8" min="8" style="3" width="14.67"/>
  </cols>
  <sheetData>
    <row r="1" s="31" customFormat="true" ht="15" hidden="false" customHeight="false" outlineLevel="0" collapsed="false">
      <c r="A1" s="28" t="s">
        <v>1</v>
      </c>
      <c r="B1" s="29" t="s">
        <v>219</v>
      </c>
      <c r="C1" s="29" t="s">
        <v>3</v>
      </c>
      <c r="D1" s="29" t="s">
        <v>5</v>
      </c>
      <c r="E1" s="29" t="s">
        <v>220</v>
      </c>
      <c r="F1" s="29" t="s">
        <v>221</v>
      </c>
      <c r="G1" s="29" t="s">
        <v>222</v>
      </c>
      <c r="H1" s="30" t="s">
        <v>223</v>
      </c>
    </row>
    <row r="2" customFormat="false" ht="15" hidden="false" customHeight="false" outlineLevel="0" collapsed="false">
      <c r="A2" s="32" t="s">
        <v>32</v>
      </c>
      <c r="B2" s="33" t="s">
        <v>224</v>
      </c>
      <c r="C2" s="33" t="s">
        <v>211</v>
      </c>
      <c r="D2" s="12" t="s">
        <v>212</v>
      </c>
      <c r="E2" s="33" t="s">
        <v>111</v>
      </c>
      <c r="F2" s="33" t="s">
        <v>225</v>
      </c>
      <c r="G2" s="34" t="n">
        <v>1</v>
      </c>
      <c r="H2" s="35" t="n">
        <v>6</v>
      </c>
    </row>
    <row r="3" customFormat="false" ht="15" hidden="false" customHeight="false" outlineLevel="0" collapsed="false">
      <c r="A3" s="32" t="s">
        <v>32</v>
      </c>
      <c r="B3" s="36" t="s">
        <v>226</v>
      </c>
      <c r="C3" s="33" t="s">
        <v>109</v>
      </c>
      <c r="D3" s="12" t="s">
        <v>110</v>
      </c>
      <c r="E3" s="33" t="s">
        <v>111</v>
      </c>
      <c r="F3" s="33" t="s">
        <v>225</v>
      </c>
      <c r="G3" s="34"/>
      <c r="H3" s="37" t="n">
        <v>0</v>
      </c>
    </row>
    <row r="4" customFormat="false" ht="15" hidden="false" customHeight="false" outlineLevel="0" collapsed="false">
      <c r="A4" s="32" t="s">
        <v>32</v>
      </c>
      <c r="B4" s="36" t="s">
        <v>227</v>
      </c>
      <c r="C4" s="33"/>
      <c r="D4" s="33" t="s">
        <v>228</v>
      </c>
      <c r="E4" s="33" t="s">
        <v>111</v>
      </c>
      <c r="F4" s="33" t="s">
        <v>225</v>
      </c>
      <c r="G4" s="34"/>
      <c r="H4" s="37" t="n">
        <v>0</v>
      </c>
    </row>
    <row r="5" customFormat="false" ht="15" hidden="false" customHeight="false" outlineLevel="0" collapsed="false">
      <c r="A5" s="32" t="s">
        <v>32</v>
      </c>
      <c r="B5" s="33" t="s">
        <v>224</v>
      </c>
      <c r="C5" s="33"/>
      <c r="D5" s="33"/>
      <c r="E5" s="33" t="s">
        <v>229</v>
      </c>
      <c r="F5" s="33" t="s">
        <v>225</v>
      </c>
      <c r="G5" s="34" t="n">
        <v>2</v>
      </c>
      <c r="H5" s="35" t="n">
        <v>4</v>
      </c>
    </row>
    <row r="6" customFormat="false" ht="15" hidden="false" customHeight="false" outlineLevel="0" collapsed="false">
      <c r="A6" s="32" t="s">
        <v>32</v>
      </c>
      <c r="B6" s="36" t="s">
        <v>226</v>
      </c>
      <c r="C6" s="33"/>
      <c r="D6" s="33" t="s">
        <v>230</v>
      </c>
      <c r="E6" s="33" t="s">
        <v>229</v>
      </c>
      <c r="F6" s="33" t="s">
        <v>225</v>
      </c>
      <c r="G6" s="34"/>
      <c r="H6" s="37" t="n">
        <v>0</v>
      </c>
    </row>
    <row r="7" customFormat="false" ht="15" hidden="false" customHeight="false" outlineLevel="0" collapsed="false">
      <c r="A7" s="32" t="s">
        <v>32</v>
      </c>
      <c r="B7" s="33" t="s">
        <v>224</v>
      </c>
      <c r="C7" s="13" t="s">
        <v>202</v>
      </c>
      <c r="D7" s="12" t="s">
        <v>203</v>
      </c>
      <c r="E7" s="33" t="s">
        <v>95</v>
      </c>
      <c r="F7" s="33" t="s">
        <v>225</v>
      </c>
      <c r="G7" s="34" t="n">
        <v>3</v>
      </c>
      <c r="H7" s="35" t="n">
        <v>4</v>
      </c>
    </row>
    <row r="8" customFormat="false" ht="15" hidden="false" customHeight="false" outlineLevel="0" collapsed="false">
      <c r="A8" s="32" t="s">
        <v>32</v>
      </c>
      <c r="B8" s="33" t="s">
        <v>231</v>
      </c>
      <c r="C8" s="33"/>
      <c r="D8" s="33" t="s">
        <v>232</v>
      </c>
      <c r="E8" s="33" t="s">
        <v>95</v>
      </c>
      <c r="F8" s="33" t="s">
        <v>225</v>
      </c>
      <c r="G8" s="34"/>
      <c r="H8" s="35" t="n">
        <v>3</v>
      </c>
    </row>
    <row r="9" customFormat="false" ht="15" hidden="false" customHeight="false" outlineLevel="0" collapsed="false">
      <c r="A9" s="32" t="s">
        <v>32</v>
      </c>
      <c r="B9" s="33" t="s">
        <v>233</v>
      </c>
      <c r="C9" s="33"/>
      <c r="D9" s="33" t="s">
        <v>234</v>
      </c>
      <c r="E9" s="33" t="s">
        <v>95</v>
      </c>
      <c r="F9" s="33" t="s">
        <v>225</v>
      </c>
      <c r="G9" s="34"/>
      <c r="H9" s="35" t="n">
        <v>1</v>
      </c>
    </row>
    <row r="10" customFormat="false" ht="15" hidden="false" customHeight="false" outlineLevel="0" collapsed="false">
      <c r="A10" s="32" t="s">
        <v>32</v>
      </c>
      <c r="B10" s="36" t="s">
        <v>226</v>
      </c>
      <c r="C10" s="13" t="s">
        <v>93</v>
      </c>
      <c r="D10" s="12" t="s">
        <v>94</v>
      </c>
      <c r="E10" s="33" t="s">
        <v>95</v>
      </c>
      <c r="F10" s="33" t="s">
        <v>225</v>
      </c>
      <c r="G10" s="34"/>
      <c r="H10" s="37" t="n">
        <v>0</v>
      </c>
    </row>
    <row r="11" customFormat="false" ht="15" hidden="false" customHeight="false" outlineLevel="0" collapsed="false">
      <c r="A11" s="32" t="s">
        <v>32</v>
      </c>
      <c r="B11" s="36" t="s">
        <v>227</v>
      </c>
      <c r="C11" s="33"/>
      <c r="D11" s="33" t="s">
        <v>235</v>
      </c>
      <c r="E11" s="33" t="s">
        <v>95</v>
      </c>
      <c r="F11" s="33" t="s">
        <v>225</v>
      </c>
      <c r="G11" s="34"/>
      <c r="H11" s="37" t="n">
        <v>0</v>
      </c>
    </row>
    <row r="12" customFormat="false" ht="15" hidden="false" customHeight="false" outlineLevel="0" collapsed="false">
      <c r="A12" s="32" t="s">
        <v>32</v>
      </c>
      <c r="B12" s="36" t="s">
        <v>236</v>
      </c>
      <c r="C12" s="33"/>
      <c r="D12" s="33" t="s">
        <v>237</v>
      </c>
      <c r="E12" s="33" t="s">
        <v>95</v>
      </c>
      <c r="F12" s="33" t="s">
        <v>225</v>
      </c>
      <c r="G12" s="34"/>
      <c r="H12" s="37" t="n">
        <v>0</v>
      </c>
    </row>
    <row r="13" customFormat="false" ht="15" hidden="false" customHeight="false" outlineLevel="0" collapsed="false">
      <c r="A13" s="32" t="s">
        <v>32</v>
      </c>
      <c r="B13" s="33" t="s">
        <v>224</v>
      </c>
      <c r="C13" s="13" t="s">
        <v>217</v>
      </c>
      <c r="D13" s="12" t="s">
        <v>218</v>
      </c>
      <c r="E13" s="33" t="s">
        <v>119</v>
      </c>
      <c r="F13" s="33" t="s">
        <v>225</v>
      </c>
      <c r="G13" s="34" t="n">
        <v>4</v>
      </c>
      <c r="H13" s="35" t="n">
        <v>12</v>
      </c>
    </row>
    <row r="14" customFormat="false" ht="15" hidden="false" customHeight="false" outlineLevel="0" collapsed="false">
      <c r="A14" s="32" t="s">
        <v>32</v>
      </c>
      <c r="B14" s="33" t="s">
        <v>231</v>
      </c>
      <c r="C14" s="33"/>
      <c r="D14" s="33" t="s">
        <v>238</v>
      </c>
      <c r="E14" s="33" t="s">
        <v>119</v>
      </c>
      <c r="F14" s="33" t="s">
        <v>225</v>
      </c>
      <c r="G14" s="34"/>
      <c r="H14" s="35" t="n">
        <v>1</v>
      </c>
    </row>
    <row r="15" customFormat="false" ht="15" hidden="false" customHeight="false" outlineLevel="0" collapsed="false">
      <c r="A15" s="32" t="s">
        <v>32</v>
      </c>
      <c r="B15" s="33" t="s">
        <v>233</v>
      </c>
      <c r="C15" s="33"/>
      <c r="D15" s="33" t="s">
        <v>239</v>
      </c>
      <c r="E15" s="33" t="s">
        <v>119</v>
      </c>
      <c r="F15" s="33" t="s">
        <v>225</v>
      </c>
      <c r="G15" s="34"/>
      <c r="H15" s="35" t="n">
        <v>4</v>
      </c>
    </row>
    <row r="16" customFormat="false" ht="15" hidden="false" customHeight="false" outlineLevel="0" collapsed="false">
      <c r="A16" s="32" t="s">
        <v>32</v>
      </c>
      <c r="B16" s="36" t="s">
        <v>226</v>
      </c>
      <c r="C16" s="13" t="s">
        <v>117</v>
      </c>
      <c r="D16" s="12" t="s">
        <v>118</v>
      </c>
      <c r="E16" s="33" t="s">
        <v>119</v>
      </c>
      <c r="F16" s="33" t="s">
        <v>225</v>
      </c>
      <c r="G16" s="34"/>
      <c r="H16" s="37" t="n">
        <v>0</v>
      </c>
    </row>
    <row r="17" customFormat="false" ht="15" hidden="false" customHeight="false" outlineLevel="0" collapsed="false">
      <c r="A17" s="32" t="s">
        <v>32</v>
      </c>
      <c r="B17" s="36" t="s">
        <v>227</v>
      </c>
      <c r="C17" s="33"/>
      <c r="D17" s="33" t="s">
        <v>240</v>
      </c>
      <c r="E17" s="33" t="s">
        <v>119</v>
      </c>
      <c r="F17" s="33" t="s">
        <v>225</v>
      </c>
      <c r="G17" s="34"/>
      <c r="H17" s="37" t="n">
        <v>0</v>
      </c>
    </row>
    <row r="18" customFormat="false" ht="15" hidden="false" customHeight="false" outlineLevel="0" collapsed="false">
      <c r="A18" s="32" t="s">
        <v>32</v>
      </c>
      <c r="B18" s="36" t="s">
        <v>236</v>
      </c>
      <c r="C18" s="33"/>
      <c r="D18" s="33" t="s">
        <v>241</v>
      </c>
      <c r="E18" s="33" t="s">
        <v>119</v>
      </c>
      <c r="F18" s="33" t="s">
        <v>225</v>
      </c>
      <c r="G18" s="34"/>
      <c r="H18" s="37" t="n">
        <v>0</v>
      </c>
    </row>
    <row r="19" customFormat="false" ht="15" hidden="false" customHeight="false" outlineLevel="0" collapsed="false">
      <c r="A19" s="32" t="s">
        <v>32</v>
      </c>
      <c r="B19" s="33" t="s">
        <v>224</v>
      </c>
      <c r="C19" s="13" t="s">
        <v>214</v>
      </c>
      <c r="D19" s="12" t="s">
        <v>215</v>
      </c>
      <c r="E19" s="33" t="s">
        <v>115</v>
      </c>
      <c r="F19" s="33" t="s">
        <v>225</v>
      </c>
      <c r="G19" s="34" t="n">
        <v>5</v>
      </c>
      <c r="H19" s="35" t="n">
        <v>1</v>
      </c>
    </row>
    <row r="20" customFormat="false" ht="15" hidden="false" customHeight="false" outlineLevel="0" collapsed="false">
      <c r="A20" s="32" t="s">
        <v>32</v>
      </c>
      <c r="B20" s="33" t="s">
        <v>231</v>
      </c>
      <c r="C20" s="33"/>
      <c r="D20" s="33" t="s">
        <v>242</v>
      </c>
      <c r="E20" s="33" t="s">
        <v>115</v>
      </c>
      <c r="F20" s="33" t="s">
        <v>225</v>
      </c>
      <c r="G20" s="34"/>
      <c r="H20" s="35" t="n">
        <v>1</v>
      </c>
    </row>
    <row r="21" customFormat="false" ht="15" hidden="false" customHeight="false" outlineLevel="0" collapsed="false">
      <c r="A21" s="32" t="s">
        <v>32</v>
      </c>
      <c r="B21" s="33" t="s">
        <v>233</v>
      </c>
      <c r="C21" s="33"/>
      <c r="D21" s="33" t="s">
        <v>243</v>
      </c>
      <c r="E21" s="33" t="s">
        <v>115</v>
      </c>
      <c r="F21" s="33" t="s">
        <v>225</v>
      </c>
      <c r="G21" s="34"/>
      <c r="H21" s="35" t="n">
        <v>1</v>
      </c>
    </row>
    <row r="22" customFormat="false" ht="15" hidden="false" customHeight="false" outlineLevel="0" collapsed="false">
      <c r="A22" s="32" t="s">
        <v>32</v>
      </c>
      <c r="B22" s="36" t="s">
        <v>226</v>
      </c>
      <c r="C22" s="13" t="s">
        <v>113</v>
      </c>
      <c r="D22" s="12" t="s">
        <v>114</v>
      </c>
      <c r="E22" s="33" t="s">
        <v>115</v>
      </c>
      <c r="F22" s="33" t="s">
        <v>225</v>
      </c>
      <c r="G22" s="34"/>
      <c r="H22" s="37" t="n">
        <v>0</v>
      </c>
    </row>
    <row r="23" customFormat="false" ht="15" hidden="false" customHeight="false" outlineLevel="0" collapsed="false">
      <c r="A23" s="32" t="s">
        <v>32</v>
      </c>
      <c r="B23" s="36" t="s">
        <v>227</v>
      </c>
      <c r="C23" s="33"/>
      <c r="D23" s="33" t="s">
        <v>244</v>
      </c>
      <c r="E23" s="33" t="s">
        <v>115</v>
      </c>
      <c r="F23" s="33" t="s">
        <v>225</v>
      </c>
      <c r="G23" s="34"/>
      <c r="H23" s="37" t="n">
        <v>0</v>
      </c>
    </row>
    <row r="24" customFormat="false" ht="15" hidden="false" customHeight="false" outlineLevel="0" collapsed="false">
      <c r="A24" s="32" t="s">
        <v>32</v>
      </c>
      <c r="B24" s="36" t="s">
        <v>236</v>
      </c>
      <c r="C24" s="33"/>
      <c r="D24" s="33" t="s">
        <v>245</v>
      </c>
      <c r="E24" s="33" t="s">
        <v>115</v>
      </c>
      <c r="F24" s="33" t="s">
        <v>225</v>
      </c>
      <c r="G24" s="34"/>
      <c r="H24" s="37" t="n">
        <v>0</v>
      </c>
    </row>
    <row r="25" customFormat="false" ht="15" hidden="false" customHeight="false" outlineLevel="0" collapsed="false">
      <c r="A25" s="32" t="s">
        <v>32</v>
      </c>
      <c r="B25" s="33" t="s">
        <v>224</v>
      </c>
      <c r="C25" s="13" t="s">
        <v>205</v>
      </c>
      <c r="D25" s="12" t="s">
        <v>206</v>
      </c>
      <c r="E25" s="33" t="s">
        <v>103</v>
      </c>
      <c r="F25" s="33" t="s">
        <v>225</v>
      </c>
      <c r="G25" s="34" t="n">
        <v>6</v>
      </c>
      <c r="H25" s="35" t="n">
        <v>27</v>
      </c>
    </row>
    <row r="26" customFormat="false" ht="15" hidden="false" customHeight="false" outlineLevel="0" collapsed="false">
      <c r="A26" s="32" t="s">
        <v>32</v>
      </c>
      <c r="B26" s="33" t="s">
        <v>231</v>
      </c>
      <c r="C26" s="33"/>
      <c r="D26" s="33" t="s">
        <v>246</v>
      </c>
      <c r="E26" s="33" t="s">
        <v>103</v>
      </c>
      <c r="F26" s="33" t="s">
        <v>225</v>
      </c>
      <c r="G26" s="34"/>
      <c r="H26" s="35" t="n">
        <v>6</v>
      </c>
    </row>
    <row r="27" customFormat="false" ht="15" hidden="false" customHeight="false" outlineLevel="0" collapsed="false">
      <c r="A27" s="32" t="s">
        <v>32</v>
      </c>
      <c r="B27" s="33" t="s">
        <v>233</v>
      </c>
      <c r="C27" s="33"/>
      <c r="D27" s="33" t="s">
        <v>247</v>
      </c>
      <c r="E27" s="33" t="s">
        <v>103</v>
      </c>
      <c r="F27" s="33" t="s">
        <v>225</v>
      </c>
      <c r="G27" s="34"/>
      <c r="H27" s="35" t="n">
        <v>2</v>
      </c>
    </row>
    <row r="28" customFormat="false" ht="15" hidden="false" customHeight="false" outlineLevel="0" collapsed="false">
      <c r="A28" s="32" t="s">
        <v>32</v>
      </c>
      <c r="B28" s="36" t="s">
        <v>226</v>
      </c>
      <c r="C28" s="13" t="s">
        <v>101</v>
      </c>
      <c r="D28" s="12" t="s">
        <v>102</v>
      </c>
      <c r="E28" s="33" t="s">
        <v>103</v>
      </c>
      <c r="F28" s="33" t="s">
        <v>225</v>
      </c>
      <c r="G28" s="34"/>
      <c r="H28" s="37" t="n">
        <v>0</v>
      </c>
    </row>
    <row r="29" customFormat="false" ht="15" hidden="false" customHeight="false" outlineLevel="0" collapsed="false">
      <c r="A29" s="32" t="s">
        <v>32</v>
      </c>
      <c r="B29" s="36" t="s">
        <v>227</v>
      </c>
      <c r="C29" s="33"/>
      <c r="D29" s="33" t="s">
        <v>248</v>
      </c>
      <c r="E29" s="33" t="s">
        <v>103</v>
      </c>
      <c r="F29" s="33" t="s">
        <v>225</v>
      </c>
      <c r="G29" s="34"/>
      <c r="H29" s="37" t="n">
        <v>0</v>
      </c>
    </row>
    <row r="30" customFormat="false" ht="15" hidden="false" customHeight="false" outlineLevel="0" collapsed="false">
      <c r="A30" s="32" t="s">
        <v>32</v>
      </c>
      <c r="B30" s="36" t="s">
        <v>236</v>
      </c>
      <c r="C30" s="33"/>
      <c r="D30" s="33" t="s">
        <v>249</v>
      </c>
      <c r="E30" s="33" t="s">
        <v>103</v>
      </c>
      <c r="F30" s="33" t="s">
        <v>225</v>
      </c>
      <c r="G30" s="34"/>
      <c r="H30" s="37" t="n">
        <v>0</v>
      </c>
    </row>
    <row r="31" customFormat="false" ht="15" hidden="false" customHeight="false" outlineLevel="0" collapsed="false">
      <c r="A31" s="32" t="s">
        <v>32</v>
      </c>
      <c r="B31" s="33" t="s">
        <v>224</v>
      </c>
      <c r="C31" s="13" t="s">
        <v>208</v>
      </c>
      <c r="D31" s="12" t="s">
        <v>209</v>
      </c>
      <c r="E31" s="33" t="s">
        <v>107</v>
      </c>
      <c r="F31" s="33" t="s">
        <v>225</v>
      </c>
      <c r="G31" s="34" t="n">
        <v>7</v>
      </c>
      <c r="H31" s="35" t="n">
        <v>17</v>
      </c>
    </row>
    <row r="32" customFormat="false" ht="15" hidden="false" customHeight="false" outlineLevel="0" collapsed="false">
      <c r="A32" s="32" t="s">
        <v>32</v>
      </c>
      <c r="B32" s="33" t="s">
        <v>231</v>
      </c>
      <c r="C32" s="33"/>
      <c r="D32" s="33" t="s">
        <v>250</v>
      </c>
      <c r="E32" s="33" t="s">
        <v>107</v>
      </c>
      <c r="F32" s="33" t="s">
        <v>225</v>
      </c>
      <c r="G32" s="34"/>
      <c r="H32" s="35" t="n">
        <v>1</v>
      </c>
    </row>
    <row r="33" customFormat="false" ht="15" hidden="false" customHeight="false" outlineLevel="0" collapsed="false">
      <c r="A33" s="32" t="s">
        <v>32</v>
      </c>
      <c r="B33" s="33" t="s">
        <v>233</v>
      </c>
      <c r="C33" s="33"/>
      <c r="D33" s="33" t="s">
        <v>251</v>
      </c>
      <c r="E33" s="33" t="s">
        <v>107</v>
      </c>
      <c r="F33" s="33" t="s">
        <v>225</v>
      </c>
      <c r="G33" s="34"/>
      <c r="H33" s="35" t="n">
        <v>5</v>
      </c>
    </row>
    <row r="34" customFormat="false" ht="15" hidden="false" customHeight="false" outlineLevel="0" collapsed="false">
      <c r="A34" s="32" t="s">
        <v>32</v>
      </c>
      <c r="B34" s="36" t="s">
        <v>226</v>
      </c>
      <c r="C34" s="13" t="s">
        <v>105</v>
      </c>
      <c r="D34" s="12" t="s">
        <v>106</v>
      </c>
      <c r="E34" s="33" t="s">
        <v>107</v>
      </c>
      <c r="F34" s="33" t="s">
        <v>225</v>
      </c>
      <c r="G34" s="34"/>
      <c r="H34" s="37" t="n">
        <v>0</v>
      </c>
    </row>
    <row r="35" customFormat="false" ht="15" hidden="false" customHeight="false" outlineLevel="0" collapsed="false">
      <c r="A35" s="32" t="s">
        <v>32</v>
      </c>
      <c r="B35" s="36" t="s">
        <v>227</v>
      </c>
      <c r="C35" s="33"/>
      <c r="D35" s="33" t="s">
        <v>252</v>
      </c>
      <c r="E35" s="33" t="s">
        <v>107</v>
      </c>
      <c r="F35" s="33" t="s">
        <v>225</v>
      </c>
      <c r="G35" s="34"/>
      <c r="H35" s="37" t="n">
        <v>0</v>
      </c>
    </row>
    <row r="36" customFormat="false" ht="15" hidden="false" customHeight="false" outlineLevel="0" collapsed="false">
      <c r="A36" s="32" t="s">
        <v>32</v>
      </c>
      <c r="B36" s="36" t="s">
        <v>236</v>
      </c>
      <c r="C36" s="33"/>
      <c r="D36" s="33" t="s">
        <v>253</v>
      </c>
      <c r="E36" s="33" t="s">
        <v>107</v>
      </c>
      <c r="F36" s="33" t="s">
        <v>225</v>
      </c>
      <c r="G36" s="34"/>
      <c r="H36" s="37" t="n">
        <v>0</v>
      </c>
    </row>
    <row r="37" customFormat="false" ht="15" hidden="false" customHeight="false" outlineLevel="0" collapsed="false">
      <c r="A37" s="32" t="s">
        <v>32</v>
      </c>
      <c r="B37" s="33" t="s">
        <v>224</v>
      </c>
      <c r="C37" s="13" t="s">
        <v>180</v>
      </c>
      <c r="D37" s="12" t="s">
        <v>181</v>
      </c>
      <c r="E37" s="33" t="s">
        <v>36</v>
      </c>
      <c r="F37" s="33" t="s">
        <v>254</v>
      </c>
      <c r="G37" s="34" t="n">
        <v>1</v>
      </c>
      <c r="H37" s="35" t="n">
        <v>6</v>
      </c>
    </row>
    <row r="38" customFormat="false" ht="15" hidden="false" customHeight="false" outlineLevel="0" collapsed="false">
      <c r="A38" s="32" t="s">
        <v>32</v>
      </c>
      <c r="B38" s="33" t="s">
        <v>231</v>
      </c>
      <c r="C38" s="33"/>
      <c r="D38" s="33" t="s">
        <v>255</v>
      </c>
      <c r="E38" s="33" t="s">
        <v>36</v>
      </c>
      <c r="F38" s="33" t="s">
        <v>254</v>
      </c>
      <c r="G38" s="34"/>
      <c r="H38" s="35" t="n">
        <v>1</v>
      </c>
    </row>
    <row r="39" customFormat="false" ht="15" hidden="false" customHeight="false" outlineLevel="0" collapsed="false">
      <c r="A39" s="32" t="s">
        <v>32</v>
      </c>
      <c r="B39" s="36" t="s">
        <v>226</v>
      </c>
      <c r="C39" s="13" t="s">
        <v>34</v>
      </c>
      <c r="D39" s="12" t="s">
        <v>35</v>
      </c>
      <c r="E39" s="33" t="s">
        <v>36</v>
      </c>
      <c r="F39" s="33" t="s">
        <v>254</v>
      </c>
      <c r="G39" s="34"/>
      <c r="H39" s="37" t="n">
        <v>0</v>
      </c>
    </row>
    <row r="40" customFormat="false" ht="15" hidden="false" customHeight="false" outlineLevel="0" collapsed="false">
      <c r="A40" s="32" t="s">
        <v>32</v>
      </c>
      <c r="B40" s="36" t="s">
        <v>227</v>
      </c>
      <c r="C40" s="33"/>
      <c r="D40" s="38" t="s">
        <v>256</v>
      </c>
      <c r="E40" s="33" t="s">
        <v>36</v>
      </c>
      <c r="F40" s="33" t="s">
        <v>254</v>
      </c>
      <c r="G40" s="34"/>
      <c r="H40" s="37" t="n">
        <v>0</v>
      </c>
    </row>
    <row r="41" customFormat="false" ht="15" hidden="false" customHeight="false" outlineLevel="0" collapsed="false">
      <c r="A41" s="32" t="s">
        <v>32</v>
      </c>
      <c r="B41" s="33" t="s">
        <v>224</v>
      </c>
      <c r="C41" s="13" t="s">
        <v>183</v>
      </c>
      <c r="D41" s="12" t="s">
        <v>184</v>
      </c>
      <c r="E41" s="33" t="s">
        <v>56</v>
      </c>
      <c r="F41" s="33" t="s">
        <v>254</v>
      </c>
      <c r="G41" s="34" t="n">
        <v>2</v>
      </c>
      <c r="H41" s="35" t="n">
        <v>3</v>
      </c>
    </row>
    <row r="42" customFormat="false" ht="15" hidden="false" customHeight="false" outlineLevel="0" collapsed="false">
      <c r="A42" s="32" t="s">
        <v>32</v>
      </c>
      <c r="B42" s="33" t="s">
        <v>231</v>
      </c>
      <c r="C42" s="33"/>
      <c r="D42" s="33" t="s">
        <v>257</v>
      </c>
      <c r="E42" s="33" t="s">
        <v>56</v>
      </c>
      <c r="F42" s="33" t="s">
        <v>254</v>
      </c>
      <c r="G42" s="34"/>
      <c r="H42" s="35" t="n">
        <v>1</v>
      </c>
    </row>
    <row r="43" customFormat="false" ht="15" hidden="false" customHeight="false" outlineLevel="0" collapsed="false">
      <c r="A43" s="32" t="s">
        <v>32</v>
      </c>
      <c r="B43" s="33" t="s">
        <v>233</v>
      </c>
      <c r="C43" s="33"/>
      <c r="D43" s="33" t="s">
        <v>258</v>
      </c>
      <c r="E43" s="33" t="s">
        <v>56</v>
      </c>
      <c r="F43" s="33" t="s">
        <v>254</v>
      </c>
      <c r="G43" s="34"/>
      <c r="H43" s="35" t="n">
        <v>19</v>
      </c>
    </row>
    <row r="44" customFormat="false" ht="15" hidden="false" customHeight="false" outlineLevel="0" collapsed="false">
      <c r="A44" s="32" t="s">
        <v>32</v>
      </c>
      <c r="B44" s="36" t="s">
        <v>226</v>
      </c>
      <c r="C44" s="13" t="s">
        <v>54</v>
      </c>
      <c r="D44" s="12" t="s">
        <v>55</v>
      </c>
      <c r="E44" s="33" t="s">
        <v>56</v>
      </c>
      <c r="F44" s="33" t="s">
        <v>254</v>
      </c>
      <c r="G44" s="34"/>
      <c r="H44" s="37" t="n">
        <v>0</v>
      </c>
    </row>
    <row r="45" customFormat="false" ht="15" hidden="false" customHeight="false" outlineLevel="0" collapsed="false">
      <c r="A45" s="32" t="s">
        <v>32</v>
      </c>
      <c r="B45" s="36" t="s">
        <v>227</v>
      </c>
      <c r="C45" s="33"/>
      <c r="D45" s="33" t="s">
        <v>259</v>
      </c>
      <c r="E45" s="33" t="s">
        <v>56</v>
      </c>
      <c r="F45" s="33" t="s">
        <v>254</v>
      </c>
      <c r="G45" s="34"/>
      <c r="H45" s="37" t="n">
        <v>0</v>
      </c>
    </row>
    <row r="46" customFormat="false" ht="15" hidden="false" customHeight="false" outlineLevel="0" collapsed="false">
      <c r="A46" s="32" t="s">
        <v>32</v>
      </c>
      <c r="B46" s="36" t="s">
        <v>236</v>
      </c>
      <c r="C46" s="33"/>
      <c r="D46" s="33" t="s">
        <v>260</v>
      </c>
      <c r="E46" s="33" t="s">
        <v>56</v>
      </c>
      <c r="F46" s="33" t="s">
        <v>254</v>
      </c>
      <c r="G46" s="34"/>
      <c r="H46" s="37" t="n">
        <v>0</v>
      </c>
    </row>
    <row r="47" customFormat="false" ht="15" hidden="false" customHeight="false" outlineLevel="0" collapsed="false">
      <c r="A47" s="32" t="s">
        <v>32</v>
      </c>
      <c r="B47" s="33" t="s">
        <v>224</v>
      </c>
      <c r="C47" s="13" t="s">
        <v>186</v>
      </c>
      <c r="D47" s="12" t="s">
        <v>187</v>
      </c>
      <c r="E47" s="33" t="s">
        <v>60</v>
      </c>
      <c r="F47" s="33" t="s">
        <v>254</v>
      </c>
      <c r="G47" s="34" t="n">
        <v>3</v>
      </c>
      <c r="H47" s="35" t="n">
        <v>4</v>
      </c>
    </row>
    <row r="48" customFormat="false" ht="15" hidden="false" customHeight="false" outlineLevel="0" collapsed="false">
      <c r="A48" s="32" t="s">
        <v>32</v>
      </c>
      <c r="B48" s="33" t="s">
        <v>231</v>
      </c>
      <c r="C48" s="33"/>
      <c r="D48" s="33" t="s">
        <v>261</v>
      </c>
      <c r="E48" s="33" t="s">
        <v>60</v>
      </c>
      <c r="F48" s="33" t="s">
        <v>254</v>
      </c>
      <c r="G48" s="34"/>
      <c r="H48" s="35" t="n">
        <v>8</v>
      </c>
    </row>
    <row r="49" customFormat="false" ht="15" hidden="false" customHeight="false" outlineLevel="0" collapsed="false">
      <c r="A49" s="32" t="s">
        <v>32</v>
      </c>
      <c r="B49" s="36" t="s">
        <v>226</v>
      </c>
      <c r="C49" s="13" t="s">
        <v>58</v>
      </c>
      <c r="D49" s="12" t="s">
        <v>59</v>
      </c>
      <c r="E49" s="33" t="s">
        <v>60</v>
      </c>
      <c r="F49" s="33" t="s">
        <v>254</v>
      </c>
      <c r="G49" s="34"/>
      <c r="H49" s="37" t="n">
        <v>0</v>
      </c>
    </row>
    <row r="50" customFormat="false" ht="15" hidden="false" customHeight="false" outlineLevel="0" collapsed="false">
      <c r="A50" s="32" t="s">
        <v>32</v>
      </c>
      <c r="B50" s="36" t="s">
        <v>227</v>
      </c>
      <c r="C50" s="33"/>
      <c r="D50" s="33" t="s">
        <v>262</v>
      </c>
      <c r="E50" s="33" t="s">
        <v>60</v>
      </c>
      <c r="F50" s="33" t="s">
        <v>254</v>
      </c>
      <c r="G50" s="34"/>
      <c r="H50" s="37" t="n">
        <v>0</v>
      </c>
    </row>
    <row r="51" customFormat="false" ht="15" hidden="false" customHeight="false" outlineLevel="0" collapsed="false">
      <c r="A51" s="32" t="s">
        <v>32</v>
      </c>
      <c r="B51" s="33" t="s">
        <v>224</v>
      </c>
      <c r="C51" s="13" t="s">
        <v>189</v>
      </c>
      <c r="D51" s="12" t="s">
        <v>190</v>
      </c>
      <c r="E51" s="33" t="s">
        <v>64</v>
      </c>
      <c r="F51" s="33" t="s">
        <v>254</v>
      </c>
      <c r="G51" s="34" t="n">
        <v>4</v>
      </c>
      <c r="H51" s="35" t="n">
        <v>20</v>
      </c>
    </row>
    <row r="52" customFormat="false" ht="15" hidden="false" customHeight="false" outlineLevel="0" collapsed="false">
      <c r="A52" s="32" t="s">
        <v>32</v>
      </c>
      <c r="B52" s="33" t="s">
        <v>231</v>
      </c>
      <c r="C52" s="13" t="s">
        <v>192</v>
      </c>
      <c r="D52" s="12" t="s">
        <v>193</v>
      </c>
      <c r="E52" s="33" t="s">
        <v>64</v>
      </c>
      <c r="F52" s="33" t="s">
        <v>254</v>
      </c>
      <c r="G52" s="34"/>
      <c r="H52" s="35" t="n">
        <v>31</v>
      </c>
    </row>
    <row r="53" customFormat="false" ht="15" hidden="false" customHeight="false" outlineLevel="0" collapsed="false">
      <c r="A53" s="32" t="s">
        <v>32</v>
      </c>
      <c r="B53" s="33" t="s">
        <v>233</v>
      </c>
      <c r="C53" s="13"/>
      <c r="D53" s="33" t="s">
        <v>263</v>
      </c>
      <c r="E53" s="33" t="s">
        <v>64</v>
      </c>
      <c r="F53" s="33" t="s">
        <v>254</v>
      </c>
      <c r="G53" s="34"/>
      <c r="H53" s="35" t="n">
        <v>31</v>
      </c>
    </row>
    <row r="54" customFormat="false" ht="15" hidden="false" customHeight="false" outlineLevel="0" collapsed="false">
      <c r="A54" s="32" t="s">
        <v>32</v>
      </c>
      <c r="B54" s="33" t="s">
        <v>264</v>
      </c>
      <c r="C54" s="33"/>
      <c r="D54" s="33" t="s">
        <v>265</v>
      </c>
      <c r="E54" s="33" t="s">
        <v>64</v>
      </c>
      <c r="F54" s="33" t="s">
        <v>254</v>
      </c>
      <c r="G54" s="34"/>
      <c r="H54" s="35" t="n">
        <v>12</v>
      </c>
    </row>
    <row r="55" customFormat="false" ht="15" hidden="false" customHeight="false" outlineLevel="0" collapsed="false">
      <c r="A55" s="32" t="s">
        <v>32</v>
      </c>
      <c r="B55" s="39" t="s">
        <v>226</v>
      </c>
      <c r="C55" s="13" t="s">
        <v>62</v>
      </c>
      <c r="D55" s="12" t="s">
        <v>63</v>
      </c>
      <c r="E55" s="33" t="s">
        <v>64</v>
      </c>
      <c r="F55" s="33" t="s">
        <v>254</v>
      </c>
      <c r="G55" s="34"/>
      <c r="H55" s="40" t="n">
        <v>0</v>
      </c>
    </row>
    <row r="56" customFormat="false" ht="15" hidden="false" customHeight="false" outlineLevel="0" collapsed="false">
      <c r="A56" s="32" t="s">
        <v>32</v>
      </c>
      <c r="B56" s="39" t="s">
        <v>227</v>
      </c>
      <c r="C56" s="13" t="s">
        <v>66</v>
      </c>
      <c r="D56" s="12" t="s">
        <v>67</v>
      </c>
      <c r="E56" s="33" t="s">
        <v>64</v>
      </c>
      <c r="F56" s="33" t="s">
        <v>254</v>
      </c>
      <c r="G56" s="34"/>
      <c r="H56" s="40" t="n">
        <v>0</v>
      </c>
    </row>
    <row r="57" customFormat="false" ht="15" hidden="false" customHeight="false" outlineLevel="0" collapsed="false">
      <c r="A57" s="32" t="s">
        <v>32</v>
      </c>
      <c r="B57" s="39" t="s">
        <v>236</v>
      </c>
      <c r="C57" s="33"/>
      <c r="D57" s="33" t="s">
        <v>266</v>
      </c>
      <c r="E57" s="33" t="s">
        <v>64</v>
      </c>
      <c r="F57" s="33" t="s">
        <v>254</v>
      </c>
      <c r="G57" s="34"/>
      <c r="H57" s="40" t="n">
        <v>0</v>
      </c>
    </row>
    <row r="58" customFormat="false" ht="15" hidden="false" customHeight="false" outlineLevel="0" collapsed="false">
      <c r="A58" s="32" t="s">
        <v>32</v>
      </c>
      <c r="B58" s="39" t="s">
        <v>267</v>
      </c>
      <c r="C58" s="33"/>
      <c r="D58" s="33" t="s">
        <v>268</v>
      </c>
      <c r="E58" s="33" t="s">
        <v>64</v>
      </c>
      <c r="F58" s="33" t="s">
        <v>254</v>
      </c>
      <c r="G58" s="34"/>
      <c r="H58" s="40" t="n">
        <v>0</v>
      </c>
    </row>
    <row r="59" customFormat="false" ht="15" hidden="false" customHeight="false" outlineLevel="0" collapsed="false">
      <c r="A59" s="32" t="s">
        <v>32</v>
      </c>
      <c r="B59" s="33" t="s">
        <v>224</v>
      </c>
      <c r="C59" s="13" t="s">
        <v>195</v>
      </c>
      <c r="D59" s="12" t="s">
        <v>196</v>
      </c>
      <c r="E59" s="33" t="s">
        <v>71</v>
      </c>
      <c r="F59" s="33" t="s">
        <v>254</v>
      </c>
      <c r="G59" s="41" t="n">
        <v>5</v>
      </c>
      <c r="H59" s="35" t="n">
        <v>8</v>
      </c>
    </row>
    <row r="60" customFormat="false" ht="15" hidden="false" customHeight="false" outlineLevel="0" collapsed="false">
      <c r="A60" s="32" t="s">
        <v>32</v>
      </c>
      <c r="B60" s="33" t="s">
        <v>231</v>
      </c>
      <c r="C60" s="33"/>
      <c r="D60" s="33" t="s">
        <v>269</v>
      </c>
      <c r="E60" s="33" t="s">
        <v>71</v>
      </c>
      <c r="F60" s="33" t="s">
        <v>254</v>
      </c>
      <c r="G60" s="41"/>
      <c r="H60" s="35" t="n">
        <v>16</v>
      </c>
    </row>
    <row r="61" customFormat="false" ht="15" hidden="false" customHeight="false" outlineLevel="0" collapsed="false">
      <c r="A61" s="32" t="s">
        <v>32</v>
      </c>
      <c r="B61" s="33" t="s">
        <v>233</v>
      </c>
      <c r="C61" s="33"/>
      <c r="D61" s="33" t="s">
        <v>270</v>
      </c>
      <c r="E61" s="33" t="s">
        <v>71</v>
      </c>
      <c r="F61" s="33" t="s">
        <v>254</v>
      </c>
      <c r="G61" s="41"/>
      <c r="H61" s="35" t="n">
        <v>4</v>
      </c>
    </row>
    <row r="62" customFormat="false" ht="15" hidden="false" customHeight="false" outlineLevel="0" collapsed="false">
      <c r="A62" s="32" t="s">
        <v>32</v>
      </c>
      <c r="B62" s="33" t="s">
        <v>264</v>
      </c>
      <c r="C62" s="33"/>
      <c r="D62" s="33" t="s">
        <v>271</v>
      </c>
      <c r="E62" s="33" t="s">
        <v>71</v>
      </c>
      <c r="F62" s="33" t="s">
        <v>254</v>
      </c>
      <c r="G62" s="41"/>
      <c r="H62" s="35" t="n">
        <v>1</v>
      </c>
    </row>
    <row r="63" customFormat="false" ht="15" hidden="false" customHeight="false" outlineLevel="0" collapsed="false">
      <c r="A63" s="32" t="s">
        <v>32</v>
      </c>
      <c r="B63" s="39" t="s">
        <v>226</v>
      </c>
      <c r="C63" s="13" t="s">
        <v>69</v>
      </c>
      <c r="D63" s="12" t="s">
        <v>70</v>
      </c>
      <c r="E63" s="33" t="s">
        <v>71</v>
      </c>
      <c r="F63" s="33" t="s">
        <v>254</v>
      </c>
      <c r="G63" s="41"/>
      <c r="H63" s="40" t="n">
        <v>0</v>
      </c>
    </row>
    <row r="64" customFormat="false" ht="15" hidden="false" customHeight="false" outlineLevel="0" collapsed="false">
      <c r="A64" s="32" t="s">
        <v>32</v>
      </c>
      <c r="B64" s="39" t="s">
        <v>227</v>
      </c>
      <c r="C64" s="33"/>
      <c r="D64" s="33" t="s">
        <v>272</v>
      </c>
      <c r="E64" s="33" t="s">
        <v>71</v>
      </c>
      <c r="F64" s="33" t="s">
        <v>254</v>
      </c>
      <c r="G64" s="41"/>
      <c r="H64" s="40" t="n">
        <v>0</v>
      </c>
    </row>
    <row r="65" customFormat="false" ht="15" hidden="false" customHeight="false" outlineLevel="0" collapsed="false">
      <c r="A65" s="32" t="s">
        <v>32</v>
      </c>
      <c r="B65" s="39" t="s">
        <v>236</v>
      </c>
      <c r="C65" s="33"/>
      <c r="D65" s="33" t="s">
        <v>273</v>
      </c>
      <c r="E65" s="33" t="s">
        <v>71</v>
      </c>
      <c r="F65" s="33" t="s">
        <v>254</v>
      </c>
      <c r="G65" s="41"/>
      <c r="H65" s="40" t="n">
        <v>0</v>
      </c>
    </row>
    <row r="66" customFormat="false" ht="15" hidden="false" customHeight="false" outlineLevel="0" collapsed="false">
      <c r="A66" s="42" t="s">
        <v>32</v>
      </c>
      <c r="B66" s="43" t="s">
        <v>267</v>
      </c>
      <c r="C66" s="23"/>
      <c r="D66" s="23" t="s">
        <v>274</v>
      </c>
      <c r="E66" s="23" t="s">
        <v>71</v>
      </c>
      <c r="F66" s="23" t="s">
        <v>254</v>
      </c>
      <c r="G66" s="41"/>
      <c r="H66" s="44" t="n">
        <v>0</v>
      </c>
    </row>
  </sheetData>
  <mergeCells count="12">
    <mergeCell ref="G2:G4"/>
    <mergeCell ref="G5:G6"/>
    <mergeCell ref="G7:G12"/>
    <mergeCell ref="G13:G18"/>
    <mergeCell ref="G19:G24"/>
    <mergeCell ref="G25:G30"/>
    <mergeCell ref="G31:G36"/>
    <mergeCell ref="G37:G40"/>
    <mergeCell ref="G41:G46"/>
    <mergeCell ref="G47:G50"/>
    <mergeCell ref="G51:G58"/>
    <mergeCell ref="G59:G6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B90"/>
  <sheetViews>
    <sheetView showFormulas="false" showGridLines="true" showRowColHeaders="true" showZeros="true" rightToLeft="false" tabSelected="false" showOutlineSymbols="true" defaultGridColor="true" view="normal" topLeftCell="A27" colorId="64" zoomScale="55" zoomScaleNormal="55" zoomScalePageLayoutView="100" workbookViewId="0">
      <selection pane="topLeft" activeCell="AC21" activeCellId="0" sqref="AC21"/>
    </sheetView>
  </sheetViews>
  <sheetFormatPr defaultColWidth="15.16796875" defaultRowHeight="15.75" zeroHeight="false" outlineLevelRow="0" outlineLevelCol="0"/>
  <cols>
    <col collapsed="false" customWidth="true" hidden="false" outlineLevel="0" max="1" min="1" style="3" width="7.17"/>
    <col collapsed="false" customWidth="true" hidden="false" outlineLevel="0" max="2" min="2" style="3" width="10.84"/>
    <col collapsed="false" customWidth="true" hidden="false" outlineLevel="0" max="3" min="3" style="3" width="14.67"/>
    <col collapsed="false" customWidth="true" hidden="false" outlineLevel="0" max="4" min="4" style="3" width="13.5"/>
    <col collapsed="false" customWidth="true" hidden="false" outlineLevel="0" max="5" min="5" style="3" width="15"/>
    <col collapsed="false" customWidth="true" hidden="false" outlineLevel="0" max="28" min="6" style="3" width="5.9"/>
  </cols>
  <sheetData>
    <row r="1" s="48" customFormat="true" ht="13.8" hidden="false" customHeight="false" outlineLevel="0" collapsed="false">
      <c r="A1" s="45" t="s">
        <v>275</v>
      </c>
      <c r="B1" s="46" t="s">
        <v>2</v>
      </c>
      <c r="C1" s="46" t="s">
        <v>5</v>
      </c>
      <c r="D1" s="46" t="s">
        <v>276</v>
      </c>
      <c r="E1" s="46" t="s">
        <v>277</v>
      </c>
      <c r="F1" s="46" t="s">
        <v>278</v>
      </c>
      <c r="G1" s="46" t="s">
        <v>279</v>
      </c>
      <c r="H1" s="46" t="s">
        <v>280</v>
      </c>
      <c r="I1" s="46" t="s">
        <v>281</v>
      </c>
      <c r="J1" s="46" t="s">
        <v>282</v>
      </c>
      <c r="K1" s="46" t="s">
        <v>283</v>
      </c>
      <c r="L1" s="46" t="s">
        <v>284</v>
      </c>
      <c r="M1" s="46" t="s">
        <v>285</v>
      </c>
      <c r="N1" s="46" t="s">
        <v>286</v>
      </c>
      <c r="O1" s="46" t="s">
        <v>287</v>
      </c>
      <c r="P1" s="46" t="s">
        <v>288</v>
      </c>
      <c r="Q1" s="46" t="s">
        <v>289</v>
      </c>
      <c r="R1" s="46" t="s">
        <v>290</v>
      </c>
      <c r="S1" s="46" t="s">
        <v>291</v>
      </c>
      <c r="T1" s="46" t="s">
        <v>292</v>
      </c>
      <c r="U1" s="46" t="s">
        <v>293</v>
      </c>
      <c r="V1" s="46" t="s">
        <v>294</v>
      </c>
      <c r="W1" s="46" t="s">
        <v>295</v>
      </c>
      <c r="X1" s="46" t="s">
        <v>296</v>
      </c>
      <c r="Y1" s="46" t="s">
        <v>297</v>
      </c>
      <c r="Z1" s="46" t="s">
        <v>298</v>
      </c>
      <c r="AA1" s="46" t="s">
        <v>299</v>
      </c>
      <c r="AB1" s="47" t="s">
        <v>300</v>
      </c>
    </row>
    <row r="2" customFormat="false" ht="15" hidden="false" customHeight="false" outlineLevel="0" collapsed="false">
      <c r="A2" s="49" t="s">
        <v>32</v>
      </c>
      <c r="B2" s="33" t="s">
        <v>301</v>
      </c>
      <c r="C2" s="33" t="s">
        <v>181</v>
      </c>
      <c r="D2" s="33" t="s">
        <v>36</v>
      </c>
      <c r="E2" s="33" t="s">
        <v>254</v>
      </c>
      <c r="F2" s="50" t="n">
        <v>1.634</v>
      </c>
      <c r="G2" s="50" t="n">
        <v>0.985</v>
      </c>
      <c r="H2" s="50" t="n">
        <v>1.064</v>
      </c>
      <c r="I2" s="50" t="n">
        <v>1.157</v>
      </c>
      <c r="J2" s="50" t="n">
        <v>0.5</v>
      </c>
      <c r="K2" s="50" t="s">
        <v>302</v>
      </c>
      <c r="L2" s="50" t="s">
        <v>302</v>
      </c>
      <c r="M2" s="50" t="s">
        <v>302</v>
      </c>
      <c r="N2" s="50" t="s">
        <v>302</v>
      </c>
      <c r="O2" s="50" t="n">
        <v>1.327</v>
      </c>
      <c r="P2" s="50" t="n">
        <f aca="false">H2+I2/2</f>
        <v>1.6425</v>
      </c>
      <c r="Q2" s="51" t="n">
        <f aca="false">G2/F2*100</f>
        <v>60.281517747858</v>
      </c>
      <c r="R2" s="51" t="n">
        <f aca="false">G2/H2*100</f>
        <v>92.5751879699248</v>
      </c>
      <c r="S2" s="51" t="n">
        <f aca="false">P2/F2*100</f>
        <v>100.520195838433</v>
      </c>
      <c r="T2" s="51" t="n">
        <f aca="false">J2/F2*100</f>
        <v>30.5997552019584</v>
      </c>
      <c r="U2" s="50" t="s">
        <v>302</v>
      </c>
      <c r="V2" s="50" t="s">
        <v>302</v>
      </c>
      <c r="W2" s="50" t="s">
        <v>302</v>
      </c>
      <c r="X2" s="50" t="s">
        <v>302</v>
      </c>
      <c r="Y2" s="50" t="s">
        <v>302</v>
      </c>
      <c r="Z2" s="51" t="n">
        <f aca="false">O2/F2*100</f>
        <v>81.2117503059976</v>
      </c>
      <c r="AA2" s="51" t="n">
        <f aca="false">H2/F2*100</f>
        <v>65.1162790697674</v>
      </c>
      <c r="AB2" s="52" t="n">
        <f aca="false">I2/F2*100</f>
        <v>70.8078335373317</v>
      </c>
    </row>
    <row r="3" customFormat="false" ht="15" hidden="false" customHeight="false" outlineLevel="0" collapsed="false">
      <c r="A3" s="49" t="s">
        <v>32</v>
      </c>
      <c r="B3" s="33" t="s">
        <v>301</v>
      </c>
      <c r="C3" s="33" t="s">
        <v>303</v>
      </c>
      <c r="D3" s="33" t="s">
        <v>36</v>
      </c>
      <c r="E3" s="33" t="s">
        <v>254</v>
      </c>
      <c r="F3" s="50" t="n">
        <v>1.638</v>
      </c>
      <c r="G3" s="50" t="s">
        <v>302</v>
      </c>
      <c r="H3" s="50" t="s">
        <v>302</v>
      </c>
      <c r="I3" s="50" t="s">
        <v>302</v>
      </c>
      <c r="J3" s="50" t="n">
        <v>0.44</v>
      </c>
      <c r="K3" s="50" t="n">
        <v>0.326</v>
      </c>
      <c r="L3" s="50" t="n">
        <v>0.212</v>
      </c>
      <c r="M3" s="50" t="n">
        <v>0.297</v>
      </c>
      <c r="N3" s="50" t="n">
        <v>0.416</v>
      </c>
      <c r="O3" s="50" t="n">
        <v>1.244</v>
      </c>
      <c r="P3" s="50" t="s">
        <v>302</v>
      </c>
      <c r="Q3" s="50" t="s">
        <v>302</v>
      </c>
      <c r="R3" s="50" t="s">
        <v>302</v>
      </c>
      <c r="S3" s="50" t="s">
        <v>302</v>
      </c>
      <c r="T3" s="51" t="n">
        <f aca="false">J3/F3*100</f>
        <v>26.8620268620269</v>
      </c>
      <c r="U3" s="51" t="n">
        <f aca="false">K3/F3*100</f>
        <v>19.9023199023199</v>
      </c>
      <c r="V3" s="51" t="n">
        <f aca="false">L3/F3*100</f>
        <v>12.9426129426129</v>
      </c>
      <c r="W3" s="51" t="n">
        <f aca="false">L3/K3*100</f>
        <v>65.0306748466258</v>
      </c>
      <c r="X3" s="51" t="n">
        <f aca="false">N3/F3*100</f>
        <v>25.3968253968254</v>
      </c>
      <c r="Y3" s="51" t="n">
        <f aca="false">N3/M3*100</f>
        <v>140.06734006734</v>
      </c>
      <c r="Z3" s="51" t="n">
        <f aca="false">O3/F3*100</f>
        <v>75.946275946276</v>
      </c>
      <c r="AA3" s="50" t="s">
        <v>302</v>
      </c>
      <c r="AB3" s="53" t="s">
        <v>302</v>
      </c>
    </row>
    <row r="4" s="56" customFormat="true" ht="15" hidden="false" customHeight="false" outlineLevel="0" collapsed="false">
      <c r="A4" s="54" t="s">
        <v>32</v>
      </c>
      <c r="B4" s="33" t="s">
        <v>301</v>
      </c>
      <c r="C4" s="33" t="s">
        <v>255</v>
      </c>
      <c r="D4" s="38" t="s">
        <v>36</v>
      </c>
      <c r="E4" s="38" t="s">
        <v>254</v>
      </c>
      <c r="F4" s="55" t="n">
        <v>1.748</v>
      </c>
      <c r="G4" s="55" t="n">
        <v>1.009</v>
      </c>
      <c r="H4" s="55" t="n">
        <v>1.137</v>
      </c>
      <c r="I4" s="55" t="n">
        <v>1.193</v>
      </c>
      <c r="J4" s="55" t="n">
        <v>0.475</v>
      </c>
      <c r="K4" s="55" t="n">
        <v>0.345</v>
      </c>
      <c r="L4" s="55" t="n">
        <v>0.225</v>
      </c>
      <c r="M4" s="55" t="n">
        <v>0.316</v>
      </c>
      <c r="N4" s="55" t="n">
        <v>0.45</v>
      </c>
      <c r="O4" s="55" t="n">
        <v>1.393</v>
      </c>
      <c r="P4" s="50" t="n">
        <f aca="false">H4+I4/2</f>
        <v>1.7335</v>
      </c>
      <c r="Q4" s="51" t="n">
        <f aca="false">G4/F4*100</f>
        <v>57.7231121281465</v>
      </c>
      <c r="R4" s="51" t="n">
        <f aca="false">G4/H4*100</f>
        <v>88.7423043095866</v>
      </c>
      <c r="S4" s="51" t="n">
        <f aca="false">P4/F4*100</f>
        <v>99.1704805491991</v>
      </c>
      <c r="T4" s="51" t="n">
        <f aca="false">J4/F4*100</f>
        <v>27.1739130434783</v>
      </c>
      <c r="U4" s="51" t="n">
        <f aca="false">K4/F4*100</f>
        <v>19.7368421052632</v>
      </c>
      <c r="V4" s="51" t="n">
        <f aca="false">L4/F4*100</f>
        <v>12.8718535469108</v>
      </c>
      <c r="W4" s="51" t="n">
        <f aca="false">L4/K4*100</f>
        <v>65.2173913043478</v>
      </c>
      <c r="X4" s="51" t="n">
        <f aca="false">N4/F4*100</f>
        <v>25.7437070938215</v>
      </c>
      <c r="Y4" s="51" t="n">
        <f aca="false">N4/M4*100</f>
        <v>142.405063291139</v>
      </c>
      <c r="Z4" s="51" t="n">
        <f aca="false">O4/F4*100</f>
        <v>79.6910755148741</v>
      </c>
      <c r="AA4" s="51" t="n">
        <f aca="false">H4/F4*100</f>
        <v>65.045766590389</v>
      </c>
      <c r="AB4" s="52" t="n">
        <f aca="false">I4/F4*100</f>
        <v>68.2494279176201</v>
      </c>
    </row>
    <row r="5" s="56" customFormat="true" ht="15.75" hidden="false" customHeight="true" outlineLevel="0" collapsed="false">
      <c r="A5" s="54" t="s">
        <v>32</v>
      </c>
      <c r="B5" s="33" t="s">
        <v>301</v>
      </c>
      <c r="C5" s="38" t="s">
        <v>184</v>
      </c>
      <c r="D5" s="38" t="s">
        <v>56</v>
      </c>
      <c r="E5" s="38" t="s">
        <v>254</v>
      </c>
      <c r="F5" s="55" t="n">
        <v>1.625</v>
      </c>
      <c r="G5" s="55" t="n">
        <v>0.966</v>
      </c>
      <c r="H5" s="55" t="n">
        <v>0.991</v>
      </c>
      <c r="I5" s="55" t="n">
        <v>1.072</v>
      </c>
      <c r="J5" s="55" t="n">
        <v>0.509</v>
      </c>
      <c r="K5" s="55" t="n">
        <v>0.293</v>
      </c>
      <c r="L5" s="55" t="n">
        <v>0.192</v>
      </c>
      <c r="M5" s="55" t="n">
        <v>0.279</v>
      </c>
      <c r="N5" s="55" t="n">
        <v>0.384</v>
      </c>
      <c r="O5" s="55" t="n">
        <v>1.209</v>
      </c>
      <c r="P5" s="50" t="n">
        <f aca="false">H5+I5/2</f>
        <v>1.527</v>
      </c>
      <c r="Q5" s="51" t="n">
        <f aca="false">G5/F5*100</f>
        <v>59.4461538461539</v>
      </c>
      <c r="R5" s="51" t="n">
        <f aca="false">G5/H5*100</f>
        <v>97.4772956609485</v>
      </c>
      <c r="S5" s="51" t="n">
        <f aca="false">P5/F5*100</f>
        <v>93.9692307692308</v>
      </c>
      <c r="T5" s="51" t="n">
        <f aca="false">J5/F5*100</f>
        <v>31.3230769230769</v>
      </c>
      <c r="U5" s="51" t="n">
        <f aca="false">K5/F5*100</f>
        <v>18.0307692307692</v>
      </c>
      <c r="V5" s="51" t="n">
        <f aca="false">L5/F5*100</f>
        <v>11.8153846153846</v>
      </c>
      <c r="W5" s="51" t="n">
        <f aca="false">L5/K5*100</f>
        <v>65.5290102389079</v>
      </c>
      <c r="X5" s="51" t="n">
        <f aca="false">N5/F5*100</f>
        <v>23.6307692307692</v>
      </c>
      <c r="Y5" s="51" t="n">
        <f aca="false">N5/M5*100</f>
        <v>137.634408602151</v>
      </c>
      <c r="Z5" s="51" t="n">
        <f aca="false">O5/F5*100</f>
        <v>74.4</v>
      </c>
      <c r="AA5" s="51" t="n">
        <f aca="false">H5/F5*100</f>
        <v>60.9846153846154</v>
      </c>
      <c r="AB5" s="52" t="n">
        <f aca="false">I5/F5*100</f>
        <v>65.9692307692308</v>
      </c>
    </row>
    <row r="6" s="56" customFormat="true" ht="15.75" hidden="false" customHeight="true" outlineLevel="0" collapsed="false">
      <c r="A6" s="54" t="s">
        <v>32</v>
      </c>
      <c r="B6" s="33" t="s">
        <v>301</v>
      </c>
      <c r="C6" s="33" t="s">
        <v>257</v>
      </c>
      <c r="D6" s="38" t="s">
        <v>56</v>
      </c>
      <c r="E6" s="38" t="s">
        <v>254</v>
      </c>
      <c r="F6" s="55" t="n">
        <v>2.066</v>
      </c>
      <c r="G6" s="55" t="n">
        <v>1.104</v>
      </c>
      <c r="H6" s="55" t="n">
        <v>1.325</v>
      </c>
      <c r="I6" s="55" t="n">
        <v>1.374</v>
      </c>
      <c r="J6" s="55" t="n">
        <v>0.639</v>
      </c>
      <c r="K6" s="55" t="n">
        <v>0.417</v>
      </c>
      <c r="L6" s="55" t="n">
        <v>0.27</v>
      </c>
      <c r="M6" s="55" t="n">
        <v>0.377</v>
      </c>
      <c r="N6" s="55" t="n">
        <v>0.522</v>
      </c>
      <c r="O6" s="55" t="n">
        <v>1.487</v>
      </c>
      <c r="P6" s="50" t="n">
        <f aca="false">H6+I6/2</f>
        <v>2.012</v>
      </c>
      <c r="Q6" s="51" t="n">
        <f aca="false">G6/F6*100</f>
        <v>53.4365924491772</v>
      </c>
      <c r="R6" s="51" t="n">
        <f aca="false">G6/H6*100</f>
        <v>83.3207547169811</v>
      </c>
      <c r="S6" s="51" t="n">
        <f aca="false">P6/F6*100</f>
        <v>97.3862536302033</v>
      </c>
      <c r="T6" s="51" t="n">
        <f aca="false">J6/F6*100</f>
        <v>30.9293320425944</v>
      </c>
      <c r="U6" s="51" t="n">
        <f aca="false">K6/F6*100</f>
        <v>20.1839303000968</v>
      </c>
      <c r="V6" s="51" t="n">
        <f aca="false">L6/F6*100</f>
        <v>13.0687318489835</v>
      </c>
      <c r="W6" s="51" t="n">
        <f aca="false">L6/K6*100</f>
        <v>64.7482014388489</v>
      </c>
      <c r="X6" s="51" t="n">
        <f aca="false">N6/F6*100</f>
        <v>25.2662149080349</v>
      </c>
      <c r="Y6" s="51" t="n">
        <f aca="false">N6/M6*100</f>
        <v>138.461538461538</v>
      </c>
      <c r="Z6" s="51" t="n">
        <f aca="false">O6/F6*100</f>
        <v>71.9748305905131</v>
      </c>
      <c r="AA6" s="51" t="n">
        <f aca="false">H6/F6*100</f>
        <v>64.133591481123</v>
      </c>
      <c r="AB6" s="52" t="n">
        <f aca="false">I6/F6*100</f>
        <v>66.5053242981607</v>
      </c>
    </row>
    <row r="7" s="56" customFormat="true" ht="15" hidden="false" customHeight="false" outlineLevel="0" collapsed="false">
      <c r="A7" s="54" t="s">
        <v>32</v>
      </c>
      <c r="B7" s="33" t="s">
        <v>301</v>
      </c>
      <c r="C7" s="33" t="s">
        <v>258</v>
      </c>
      <c r="D7" s="38" t="s">
        <v>56</v>
      </c>
      <c r="E7" s="38" t="s">
        <v>254</v>
      </c>
      <c r="F7" s="55" t="n">
        <v>1.373</v>
      </c>
      <c r="G7" s="55" t="n">
        <v>0.842</v>
      </c>
      <c r="H7" s="55" t="n">
        <v>0.895</v>
      </c>
      <c r="I7" s="55" t="n">
        <v>0.988</v>
      </c>
      <c r="J7" s="55" t="n">
        <v>0.389</v>
      </c>
      <c r="K7" s="55" t="n">
        <v>0.274</v>
      </c>
      <c r="L7" s="55" t="n">
        <v>0.165</v>
      </c>
      <c r="M7" s="55" t="n">
        <v>0.24</v>
      </c>
      <c r="N7" s="55" t="n">
        <v>0.352</v>
      </c>
      <c r="O7" s="55" t="n">
        <v>1.071</v>
      </c>
      <c r="P7" s="50" t="n">
        <f aca="false">H7+I7/2</f>
        <v>1.389</v>
      </c>
      <c r="Q7" s="51" t="n">
        <f aca="false">G7/F7*100</f>
        <v>61.3255644573926</v>
      </c>
      <c r="R7" s="51" t="n">
        <f aca="false">G7/H7*100</f>
        <v>94.0782122905028</v>
      </c>
      <c r="S7" s="51" t="n">
        <f aca="false">P7/F7*100</f>
        <v>101.165331391114</v>
      </c>
      <c r="T7" s="51" t="n">
        <f aca="false">J7/F7*100</f>
        <v>28.3321194464676</v>
      </c>
      <c r="U7" s="51" t="n">
        <f aca="false">K7/F7*100</f>
        <v>19.9563000728332</v>
      </c>
      <c r="V7" s="51" t="n">
        <f aca="false">L7/F7*100</f>
        <v>12.0174799708667</v>
      </c>
      <c r="W7" s="51" t="n">
        <f aca="false">L7/K7*100</f>
        <v>60.2189781021898</v>
      </c>
      <c r="X7" s="51" t="n">
        <f aca="false">N7/F7*100</f>
        <v>25.6372906045157</v>
      </c>
      <c r="Y7" s="51" t="n">
        <f aca="false">N7/M7*100</f>
        <v>146.666666666667</v>
      </c>
      <c r="Z7" s="51" t="n">
        <f aca="false">O7/F7*100</f>
        <v>78.0043699927167</v>
      </c>
      <c r="AA7" s="51" t="n">
        <f aca="false">H7/F7*100</f>
        <v>65.1857246904588</v>
      </c>
      <c r="AB7" s="52" t="n">
        <f aca="false">I7/F7*100</f>
        <v>71.959213401311</v>
      </c>
    </row>
    <row r="8" s="56" customFormat="true" ht="15.75" hidden="false" customHeight="true" outlineLevel="0" collapsed="false">
      <c r="A8" s="49" t="s">
        <v>32</v>
      </c>
      <c r="B8" s="33" t="s">
        <v>301</v>
      </c>
      <c r="C8" s="33" t="s">
        <v>187</v>
      </c>
      <c r="D8" s="33" t="s">
        <v>60</v>
      </c>
      <c r="E8" s="33" t="s">
        <v>254</v>
      </c>
      <c r="F8" s="50" t="n">
        <v>1.959</v>
      </c>
      <c r="G8" s="55" t="n">
        <v>1.114</v>
      </c>
      <c r="H8" s="50" t="n">
        <v>1.325</v>
      </c>
      <c r="I8" s="50" t="s">
        <v>302</v>
      </c>
      <c r="J8" s="55" t="n">
        <v>0.557</v>
      </c>
      <c r="K8" s="55" t="n">
        <v>0.389</v>
      </c>
      <c r="L8" s="55" t="n">
        <v>0.289</v>
      </c>
      <c r="M8" s="50" t="s">
        <v>302</v>
      </c>
      <c r="N8" s="50" t="s">
        <v>302</v>
      </c>
      <c r="O8" s="50" t="n">
        <v>1.546</v>
      </c>
      <c r="P8" s="50" t="s">
        <v>302</v>
      </c>
      <c r="Q8" s="51" t="n">
        <f aca="false">G8/F8*100</f>
        <v>56.8657478305258</v>
      </c>
      <c r="R8" s="51" t="n">
        <f aca="false">G8/H8*100</f>
        <v>84.0754716981132</v>
      </c>
      <c r="S8" s="50" t="s">
        <v>302</v>
      </c>
      <c r="T8" s="51" t="n">
        <f aca="false">J8/F8*100</f>
        <v>28.4328739152629</v>
      </c>
      <c r="U8" s="51" t="n">
        <f aca="false">K8/F8*100</f>
        <v>19.8570699336396</v>
      </c>
      <c r="V8" s="51" t="n">
        <f aca="false">L8/F8*100</f>
        <v>14.7524247064829</v>
      </c>
      <c r="W8" s="51" t="n">
        <f aca="false">L8/K8*100</f>
        <v>74.293059125964</v>
      </c>
      <c r="X8" s="50" t="s">
        <v>302</v>
      </c>
      <c r="Y8" s="50" t="s">
        <v>302</v>
      </c>
      <c r="Z8" s="51" t="n">
        <f aca="false">O8/F8*100</f>
        <v>78.9178152118428</v>
      </c>
      <c r="AA8" s="51" t="n">
        <f aca="false">H8/F8*100</f>
        <v>67.6365492598264</v>
      </c>
      <c r="AB8" s="53" t="s">
        <v>302</v>
      </c>
    </row>
    <row r="9" s="56" customFormat="true" ht="15.75" hidden="false" customHeight="true" outlineLevel="0" collapsed="false">
      <c r="A9" s="49" t="s">
        <v>32</v>
      </c>
      <c r="B9" s="33" t="s">
        <v>301</v>
      </c>
      <c r="C9" s="33" t="s">
        <v>261</v>
      </c>
      <c r="D9" s="33" t="s">
        <v>60</v>
      </c>
      <c r="E9" s="33" t="s">
        <v>254</v>
      </c>
      <c r="F9" s="50" t="n">
        <v>1.901</v>
      </c>
      <c r="G9" s="55" t="n">
        <v>1.165</v>
      </c>
      <c r="H9" s="50" t="n">
        <v>1.368</v>
      </c>
      <c r="I9" s="50" t="n">
        <v>1.343</v>
      </c>
      <c r="J9" s="55" t="n">
        <v>0.594</v>
      </c>
      <c r="K9" s="55" t="n">
        <v>0.421</v>
      </c>
      <c r="L9" s="55" t="n">
        <v>0.292</v>
      </c>
      <c r="M9" s="55" t="n">
        <v>0.38</v>
      </c>
      <c r="N9" s="55" t="n">
        <v>0.519</v>
      </c>
      <c r="O9" s="50" t="n">
        <v>1.501</v>
      </c>
      <c r="P9" s="50" t="n">
        <f aca="false">H9+I9/2</f>
        <v>2.0395</v>
      </c>
      <c r="Q9" s="51" t="n">
        <f aca="false">G9/F9*100</f>
        <v>61.2835349815886</v>
      </c>
      <c r="R9" s="51" t="n">
        <f aca="false">G9/H9*100</f>
        <v>85.1608187134503</v>
      </c>
      <c r="S9" s="51" t="n">
        <f aca="false">P9/F9*100</f>
        <v>107.285639137296</v>
      </c>
      <c r="T9" s="51" t="n">
        <f aca="false">J9/F9*100</f>
        <v>31.246712256707</v>
      </c>
      <c r="U9" s="51" t="n">
        <f aca="false">K9/F9*100</f>
        <v>22.1462388216728</v>
      </c>
      <c r="V9" s="51" t="n">
        <f aca="false">L9/F9*100</f>
        <v>15.3603366649132</v>
      </c>
      <c r="W9" s="51" t="n">
        <f aca="false">L9/K9*100</f>
        <v>69.3586698337292</v>
      </c>
      <c r="X9" s="51" t="n">
        <f aca="false">N9/F9*100</f>
        <v>27.3014203051026</v>
      </c>
      <c r="Y9" s="51" t="n">
        <f aca="false">N9/M9*100</f>
        <v>136.578947368421</v>
      </c>
      <c r="Z9" s="51" t="n">
        <f aca="false">O9/F9*100</f>
        <v>78.9584429247764</v>
      </c>
      <c r="AA9" s="51" t="n">
        <f aca="false">H9/F9*100</f>
        <v>71.9621251972646</v>
      </c>
      <c r="AB9" s="52" t="n">
        <f aca="false">I9/F9*100</f>
        <v>70.6470278800631</v>
      </c>
    </row>
    <row r="10" s="56" customFormat="true" ht="15" hidden="false" customHeight="false" outlineLevel="0" collapsed="false">
      <c r="A10" s="49" t="s">
        <v>32</v>
      </c>
      <c r="B10" s="33" t="s">
        <v>301</v>
      </c>
      <c r="C10" s="33" t="s">
        <v>190</v>
      </c>
      <c r="D10" s="33" t="s">
        <v>64</v>
      </c>
      <c r="E10" s="33" t="s">
        <v>254</v>
      </c>
      <c r="F10" s="50" t="n">
        <v>1.609</v>
      </c>
      <c r="G10" s="55" t="n">
        <v>1.021</v>
      </c>
      <c r="H10" s="50" t="n">
        <v>1.066</v>
      </c>
      <c r="I10" s="50" t="n">
        <v>1.173</v>
      </c>
      <c r="J10" s="55" t="n">
        <v>0.499</v>
      </c>
      <c r="K10" s="55" t="n">
        <v>0.318</v>
      </c>
      <c r="L10" s="55" t="n">
        <v>0.206</v>
      </c>
      <c r="M10" s="55" t="n">
        <v>0.305</v>
      </c>
      <c r="N10" s="55" t="n">
        <v>0.425</v>
      </c>
      <c r="O10" s="50" t="n">
        <v>1.341</v>
      </c>
      <c r="P10" s="50" t="n">
        <f aca="false">H10+I10/2</f>
        <v>1.6525</v>
      </c>
      <c r="Q10" s="51" t="n">
        <f aca="false">G10/F10*100</f>
        <v>63.455562461156</v>
      </c>
      <c r="R10" s="51" t="n">
        <f aca="false">G10/H10*100</f>
        <v>95.7786116322702</v>
      </c>
      <c r="S10" s="51" t="n">
        <f aca="false">P10/F10*100</f>
        <v>102.703542573027</v>
      </c>
      <c r="T10" s="51" t="n">
        <f aca="false">J10/F10*100</f>
        <v>31.0130515848353</v>
      </c>
      <c r="U10" s="51" t="n">
        <f aca="false">K10/F10*100</f>
        <v>19.763828464885</v>
      </c>
      <c r="V10" s="51" t="n">
        <f aca="false">L10/F10*100</f>
        <v>12.8029832193909</v>
      </c>
      <c r="W10" s="51" t="n">
        <f aca="false">L10/K10*100</f>
        <v>64.7798742138365</v>
      </c>
      <c r="X10" s="51" t="n">
        <f aca="false">N10/F10*100</f>
        <v>26.413921690491</v>
      </c>
      <c r="Y10" s="51" t="n">
        <f aca="false">N10/M10*100</f>
        <v>139.344262295082</v>
      </c>
      <c r="Z10" s="51" t="n">
        <f aca="false">O10/F10*100</f>
        <v>83.3436917339963</v>
      </c>
      <c r="AA10" s="51" t="n">
        <f aca="false">H10/F10*100</f>
        <v>66.2523306401492</v>
      </c>
      <c r="AB10" s="52" t="n">
        <f aca="false">I10/F10*100</f>
        <v>72.9024238657551</v>
      </c>
    </row>
    <row r="11" customFormat="false" ht="15.75" hidden="false" customHeight="true" outlineLevel="0" collapsed="false">
      <c r="A11" s="49" t="s">
        <v>32</v>
      </c>
      <c r="B11" s="33" t="s">
        <v>301</v>
      </c>
      <c r="C11" s="33" t="s">
        <v>193</v>
      </c>
      <c r="D11" s="33" t="s">
        <v>64</v>
      </c>
      <c r="E11" s="33" t="s">
        <v>254</v>
      </c>
      <c r="F11" s="50" t="n">
        <v>1.923</v>
      </c>
      <c r="G11" s="55" t="n">
        <v>1.151</v>
      </c>
      <c r="H11" s="50" t="n">
        <v>1.303</v>
      </c>
      <c r="I11" s="50" t="n">
        <v>1.326</v>
      </c>
      <c r="J11" s="55" t="n">
        <v>0.555</v>
      </c>
      <c r="K11" s="55" t="n">
        <v>0.398</v>
      </c>
      <c r="L11" s="55" t="n">
        <v>0.283</v>
      </c>
      <c r="M11" s="55" t="n">
        <v>0.376</v>
      </c>
      <c r="N11" s="55" t="n">
        <v>0.514</v>
      </c>
      <c r="O11" s="50" t="n">
        <v>1.544</v>
      </c>
      <c r="P11" s="50" t="n">
        <f aca="false">H11+I11/2</f>
        <v>1.966</v>
      </c>
      <c r="Q11" s="51" t="n">
        <f aca="false">G11/F11*100</f>
        <v>59.854394175767</v>
      </c>
      <c r="R11" s="51" t="n">
        <f aca="false">G11/H11*100</f>
        <v>88.3346124328473</v>
      </c>
      <c r="S11" s="51" t="n">
        <f aca="false">P11/F11*100</f>
        <v>102.236089443578</v>
      </c>
      <c r="T11" s="51" t="n">
        <f aca="false">J11/F11*100</f>
        <v>28.8611544461779</v>
      </c>
      <c r="U11" s="51" t="n">
        <f aca="false">K11/F11*100</f>
        <v>20.6968278731149</v>
      </c>
      <c r="V11" s="51" t="n">
        <f aca="false">L11/F11*100</f>
        <v>14.7165886635465</v>
      </c>
      <c r="W11" s="51" t="n">
        <f aca="false">L11/K11*100</f>
        <v>71.105527638191</v>
      </c>
      <c r="X11" s="51" t="n">
        <f aca="false">N11/F11*100</f>
        <v>26.7290691627665</v>
      </c>
      <c r="Y11" s="51" t="n">
        <f aca="false">N11/M11*100</f>
        <v>136.702127659574</v>
      </c>
      <c r="Z11" s="51" t="n">
        <f aca="false">O11/F11*100</f>
        <v>80.291211648466</v>
      </c>
      <c r="AA11" s="51" t="n">
        <f aca="false">H11/F11*100</f>
        <v>67.7587103484139</v>
      </c>
      <c r="AB11" s="52" t="n">
        <f aca="false">I11/F11*100</f>
        <v>68.9547581903276</v>
      </c>
    </row>
    <row r="12" customFormat="false" ht="15" hidden="false" customHeight="false" outlineLevel="0" collapsed="false">
      <c r="A12" s="49" t="s">
        <v>32</v>
      </c>
      <c r="B12" s="33" t="s">
        <v>301</v>
      </c>
      <c r="C12" s="33" t="s">
        <v>263</v>
      </c>
      <c r="D12" s="33" t="s">
        <v>64</v>
      </c>
      <c r="E12" s="33" t="s">
        <v>254</v>
      </c>
      <c r="F12" s="50" t="n">
        <v>1.831</v>
      </c>
      <c r="G12" s="55" t="n">
        <v>1.07</v>
      </c>
      <c r="H12" s="50" t="n">
        <v>1.227</v>
      </c>
      <c r="I12" s="50" t="n">
        <v>1.333</v>
      </c>
      <c r="J12" s="55" t="n">
        <v>0.536</v>
      </c>
      <c r="K12" s="55" t="n">
        <v>0.362</v>
      </c>
      <c r="L12" s="55" t="n">
        <v>0.267</v>
      </c>
      <c r="M12" s="55" t="n">
        <v>0.348</v>
      </c>
      <c r="N12" s="55" t="n">
        <v>0.511</v>
      </c>
      <c r="O12" s="50" t="n">
        <v>1.497</v>
      </c>
      <c r="P12" s="50" t="n">
        <f aca="false">H12+I12/2</f>
        <v>1.8935</v>
      </c>
      <c r="Q12" s="51" t="n">
        <f aca="false">G12/F12*100</f>
        <v>58.4380120152922</v>
      </c>
      <c r="R12" s="51" t="n">
        <f aca="false">G12/H12*100</f>
        <v>87.2045639771801</v>
      </c>
      <c r="S12" s="51" t="n">
        <f aca="false">P12/F12*100</f>
        <v>103.413435281267</v>
      </c>
      <c r="T12" s="51" t="n">
        <f aca="false">J12/F12*100</f>
        <v>29.2736209721464</v>
      </c>
      <c r="U12" s="51" t="n">
        <f aca="false">K12/F12*100</f>
        <v>19.7706171490989</v>
      </c>
      <c r="V12" s="51" t="n">
        <f aca="false">L12/F12*100</f>
        <v>14.5821955215729</v>
      </c>
      <c r="W12" s="51" t="n">
        <f aca="false">L12/K12*100</f>
        <v>73.7569060773481</v>
      </c>
      <c r="X12" s="51" t="n">
        <f aca="false">N12/F12*100</f>
        <v>27.9082468596395</v>
      </c>
      <c r="Y12" s="51" t="n">
        <f aca="false">N12/M12*100</f>
        <v>146.83908045977</v>
      </c>
      <c r="Z12" s="51" t="n">
        <f aca="false">O12/F12*100</f>
        <v>81.7586018569088</v>
      </c>
      <c r="AA12" s="51" t="n">
        <f aca="false">H12/F12*100</f>
        <v>67.0125614418351</v>
      </c>
      <c r="AB12" s="52" t="n">
        <f aca="false">I12/F12*100</f>
        <v>72.801747678864</v>
      </c>
    </row>
    <row r="13" customFormat="false" ht="15" hidden="false" customHeight="false" outlineLevel="0" collapsed="false">
      <c r="A13" s="49" t="s">
        <v>32</v>
      </c>
      <c r="B13" s="33" t="s">
        <v>301</v>
      </c>
      <c r="C13" s="33" t="s">
        <v>265</v>
      </c>
      <c r="D13" s="33" t="s">
        <v>64</v>
      </c>
      <c r="E13" s="33" t="s">
        <v>254</v>
      </c>
      <c r="F13" s="50" t="n">
        <v>1.845</v>
      </c>
      <c r="G13" s="50" t="n">
        <v>1.032</v>
      </c>
      <c r="H13" s="50" t="n">
        <v>1.294</v>
      </c>
      <c r="I13" s="50" t="n">
        <v>1.309</v>
      </c>
      <c r="J13" s="55" t="n">
        <v>0.53</v>
      </c>
      <c r="K13" s="55" t="n">
        <v>0.372</v>
      </c>
      <c r="L13" s="55" t="n">
        <v>0.265</v>
      </c>
      <c r="M13" s="55" t="n">
        <v>0.355</v>
      </c>
      <c r="N13" s="55" t="n">
        <v>0.5</v>
      </c>
      <c r="O13" s="50" t="n">
        <v>1.509</v>
      </c>
      <c r="P13" s="50" t="n">
        <f aca="false">H13+I13/2</f>
        <v>1.9485</v>
      </c>
      <c r="Q13" s="51" t="n">
        <f aca="false">G13/F13*100</f>
        <v>55.9349593495935</v>
      </c>
      <c r="R13" s="51" t="n">
        <f aca="false">G13/H13*100</f>
        <v>79.7527047913447</v>
      </c>
      <c r="S13" s="51" t="n">
        <f aca="false">P13/F13*100</f>
        <v>105.609756097561</v>
      </c>
      <c r="T13" s="51" t="n">
        <f aca="false">J13/F13*100</f>
        <v>28.7262872628726</v>
      </c>
      <c r="U13" s="51" t="n">
        <f aca="false">K13/F13*100</f>
        <v>20.1626016260163</v>
      </c>
      <c r="V13" s="51" t="n">
        <f aca="false">L13/F13*100</f>
        <v>14.3631436314363</v>
      </c>
      <c r="W13" s="51" t="n">
        <f aca="false">L13/K13*100</f>
        <v>71.2365591397849</v>
      </c>
      <c r="X13" s="51" t="n">
        <f aca="false">N13/F13*100</f>
        <v>27.10027100271</v>
      </c>
      <c r="Y13" s="51" t="n">
        <f aca="false">N13/M13*100</f>
        <v>140.845070422535</v>
      </c>
      <c r="Z13" s="51" t="n">
        <f aca="false">O13/F13*100</f>
        <v>81.7886178861789</v>
      </c>
      <c r="AA13" s="51" t="n">
        <f aca="false">H13/F13*100</f>
        <v>70.1355013550136</v>
      </c>
      <c r="AB13" s="52" t="n">
        <f aca="false">I13/F13*100</f>
        <v>70.9485094850949</v>
      </c>
    </row>
    <row r="14" customFormat="false" ht="15" hidden="false" customHeight="false" outlineLevel="0" collapsed="false">
      <c r="A14" s="49" t="s">
        <v>32</v>
      </c>
      <c r="B14" s="33" t="s">
        <v>301</v>
      </c>
      <c r="C14" s="33" t="s">
        <v>304</v>
      </c>
      <c r="D14" s="33" t="s">
        <v>64</v>
      </c>
      <c r="E14" s="33" t="s">
        <v>254</v>
      </c>
      <c r="F14" s="50" t="n">
        <v>1.597</v>
      </c>
      <c r="G14" s="55" t="n">
        <v>0.941</v>
      </c>
      <c r="H14" s="50" t="n">
        <v>1.002</v>
      </c>
      <c r="I14" s="50" t="n">
        <v>1.105</v>
      </c>
      <c r="J14" s="55" t="n">
        <v>0.428</v>
      </c>
      <c r="K14" s="55" t="n">
        <v>0.29</v>
      </c>
      <c r="L14" s="55" t="n">
        <v>0.203</v>
      </c>
      <c r="M14" s="55" t="n">
        <v>0.261</v>
      </c>
      <c r="N14" s="55" t="n">
        <v>0.357</v>
      </c>
      <c r="O14" s="50" t="n">
        <v>1.204</v>
      </c>
      <c r="P14" s="50" t="n">
        <f aca="false">H14+I14/2</f>
        <v>1.5545</v>
      </c>
      <c r="Q14" s="51" t="n">
        <f aca="false">G14/F14*100</f>
        <v>58.9229805886036</v>
      </c>
      <c r="R14" s="51" t="n">
        <f aca="false">G14/H14*100</f>
        <v>93.9121756487026</v>
      </c>
      <c r="S14" s="51" t="n">
        <f aca="false">P14/F14*100</f>
        <v>97.3387601753287</v>
      </c>
      <c r="T14" s="51" t="n">
        <f aca="false">J14/F14*100</f>
        <v>26.8002504696306</v>
      </c>
      <c r="U14" s="51" t="n">
        <f aca="false">K14/F14*100</f>
        <v>18.1590482154039</v>
      </c>
      <c r="V14" s="51" t="n">
        <f aca="false">L14/F14*100</f>
        <v>12.7113337507827</v>
      </c>
      <c r="W14" s="51" t="n">
        <f aca="false">L14/K14*100</f>
        <v>70</v>
      </c>
      <c r="X14" s="51" t="n">
        <f aca="false">N14/F14*100</f>
        <v>22.3544145272386</v>
      </c>
      <c r="Y14" s="51" t="n">
        <f aca="false">N14/M14*100</f>
        <v>136.781609195402</v>
      </c>
      <c r="Z14" s="51" t="n">
        <f aca="false">O14/F14*100</f>
        <v>75.3913587977458</v>
      </c>
      <c r="AA14" s="51" t="n">
        <f aca="false">H14/F14*100</f>
        <v>62.7426424546024</v>
      </c>
      <c r="AB14" s="52" t="n">
        <f aca="false">I14/F14*100</f>
        <v>69.1922354414527</v>
      </c>
    </row>
    <row r="15" customFormat="false" ht="15" hidden="false" customHeight="false" outlineLevel="0" collapsed="false">
      <c r="A15" s="49" t="s">
        <v>32</v>
      </c>
      <c r="B15" s="33" t="s">
        <v>301</v>
      </c>
      <c r="C15" s="33" t="s">
        <v>196</v>
      </c>
      <c r="D15" s="33" t="s">
        <v>71</v>
      </c>
      <c r="E15" s="33" t="s">
        <v>254</v>
      </c>
      <c r="F15" s="50" t="n">
        <v>1.667</v>
      </c>
      <c r="G15" s="55" t="n">
        <v>1.033</v>
      </c>
      <c r="H15" s="50" t="n">
        <v>1.112</v>
      </c>
      <c r="I15" s="50" t="n">
        <v>1.222</v>
      </c>
      <c r="J15" s="55" t="n">
        <v>0.501</v>
      </c>
      <c r="K15" s="55" t="n">
        <v>0.317</v>
      </c>
      <c r="L15" s="55" t="n">
        <v>0.229</v>
      </c>
      <c r="M15" s="55" t="n">
        <v>0.303</v>
      </c>
      <c r="N15" s="55" t="n">
        <v>0.397</v>
      </c>
      <c r="O15" s="50" t="n">
        <v>1.312</v>
      </c>
      <c r="P15" s="50" t="n">
        <f aca="false">H15+I15/2</f>
        <v>1.723</v>
      </c>
      <c r="Q15" s="51" t="n">
        <f aca="false">G15/F15*100</f>
        <v>61.9676064787043</v>
      </c>
      <c r="R15" s="51" t="n">
        <f aca="false">G15/H15*100</f>
        <v>92.8956834532374</v>
      </c>
      <c r="S15" s="51" t="n">
        <f aca="false">P15/F15*100</f>
        <v>103.359328134373</v>
      </c>
      <c r="T15" s="51" t="n">
        <f aca="false">J15/F15*100</f>
        <v>30.0539892021596</v>
      </c>
      <c r="U15" s="51" t="n">
        <f aca="false">K15/F15*100</f>
        <v>19.0161967606479</v>
      </c>
      <c r="V15" s="51" t="n">
        <f aca="false">L15/F15*100</f>
        <v>13.7372525494901</v>
      </c>
      <c r="W15" s="51" t="n">
        <f aca="false">L15/K15*100</f>
        <v>72.2397476340694</v>
      </c>
      <c r="X15" s="51" t="n">
        <f aca="false">N15/F15*100</f>
        <v>23.8152369526095</v>
      </c>
      <c r="Y15" s="51" t="n">
        <f aca="false">N15/M15*100</f>
        <v>131.023102310231</v>
      </c>
      <c r="Z15" s="51" t="n">
        <f aca="false">O15/F15*100</f>
        <v>78.7042591481704</v>
      </c>
      <c r="AA15" s="51" t="n">
        <f aca="false">H15/F15*100</f>
        <v>66.7066586682664</v>
      </c>
      <c r="AB15" s="52" t="n">
        <f aca="false">I15/F15*100</f>
        <v>73.3053389322136</v>
      </c>
    </row>
    <row r="16" customFormat="false" ht="15" hidden="false" customHeight="false" outlineLevel="0" collapsed="false">
      <c r="A16" s="49" t="s">
        <v>32</v>
      </c>
      <c r="B16" s="33" t="s">
        <v>301</v>
      </c>
      <c r="C16" s="33" t="s">
        <v>305</v>
      </c>
      <c r="D16" s="33" t="s">
        <v>71</v>
      </c>
      <c r="E16" s="33" t="s">
        <v>254</v>
      </c>
      <c r="F16" s="50" t="n">
        <v>1.725</v>
      </c>
      <c r="G16" s="55" t="n">
        <v>1.024</v>
      </c>
      <c r="H16" s="50" t="n">
        <v>1.105</v>
      </c>
      <c r="I16" s="50" t="n">
        <v>1.173</v>
      </c>
      <c r="J16" s="55" t="n">
        <v>0.487</v>
      </c>
      <c r="K16" s="55" t="n">
        <v>0.332</v>
      </c>
      <c r="L16" s="55" t="n">
        <v>0.228</v>
      </c>
      <c r="M16" s="55" t="n">
        <v>0.321</v>
      </c>
      <c r="N16" s="55" t="n">
        <v>0.414</v>
      </c>
      <c r="O16" s="50" t="n">
        <v>1.316</v>
      </c>
      <c r="P16" s="50" t="n">
        <f aca="false">H16+I16/2</f>
        <v>1.6915</v>
      </c>
      <c r="Q16" s="51" t="n">
        <f aca="false">G16/F16*100</f>
        <v>59.3623188405797</v>
      </c>
      <c r="R16" s="51" t="n">
        <f aca="false">G16/H16*100</f>
        <v>92.6696832579186</v>
      </c>
      <c r="S16" s="51" t="n">
        <f aca="false">P16/F16*100</f>
        <v>98.0579710144928</v>
      </c>
      <c r="T16" s="51" t="n">
        <f aca="false">J16/F16*100</f>
        <v>28.231884057971</v>
      </c>
      <c r="U16" s="51" t="n">
        <f aca="false">K16/F16*100</f>
        <v>19.2463768115942</v>
      </c>
      <c r="V16" s="51" t="n">
        <f aca="false">L16/F16*100</f>
        <v>13.2173913043478</v>
      </c>
      <c r="W16" s="51" t="n">
        <f aca="false">L16/K16*100</f>
        <v>68.6746987951807</v>
      </c>
      <c r="X16" s="51" t="n">
        <f aca="false">N16/F16*100</f>
        <v>24</v>
      </c>
      <c r="Y16" s="51" t="n">
        <f aca="false">N16/M16*100</f>
        <v>128.971962616822</v>
      </c>
      <c r="Z16" s="51" t="n">
        <f aca="false">O16/F16*100</f>
        <v>76.2898550724638</v>
      </c>
      <c r="AA16" s="51" t="n">
        <f aca="false">H16/F16*100</f>
        <v>64.0579710144928</v>
      </c>
      <c r="AB16" s="52" t="n">
        <f aca="false">I16/F16*100</f>
        <v>68</v>
      </c>
    </row>
    <row r="17" customFormat="false" ht="15" hidden="false" customHeight="false" outlineLevel="0" collapsed="false">
      <c r="A17" s="49" t="s">
        <v>32</v>
      </c>
      <c r="B17" s="33" t="s">
        <v>301</v>
      </c>
      <c r="C17" s="33" t="s">
        <v>269</v>
      </c>
      <c r="D17" s="33" t="s">
        <v>71</v>
      </c>
      <c r="E17" s="33" t="s">
        <v>254</v>
      </c>
      <c r="F17" s="50" t="n">
        <v>1.663</v>
      </c>
      <c r="G17" s="55" t="n">
        <v>0.99</v>
      </c>
      <c r="H17" s="50" t="n">
        <v>1.076</v>
      </c>
      <c r="I17" s="50" t="n">
        <v>1.094</v>
      </c>
      <c r="J17" s="55" t="n">
        <v>0.481</v>
      </c>
      <c r="K17" s="55" t="n">
        <v>0.341</v>
      </c>
      <c r="L17" s="55" t="n">
        <v>0.232</v>
      </c>
      <c r="M17" s="55" t="n">
        <v>0.317</v>
      </c>
      <c r="N17" s="55" t="n">
        <v>0.448</v>
      </c>
      <c r="O17" s="50" t="n">
        <v>1.352</v>
      </c>
      <c r="P17" s="50" t="n">
        <f aca="false">H17+I17/2</f>
        <v>1.623</v>
      </c>
      <c r="Q17" s="51" t="n">
        <f aca="false">G17/F17*100</f>
        <v>59.5309681298857</v>
      </c>
      <c r="R17" s="51" t="n">
        <f aca="false">G17/H17*100</f>
        <v>92.0074349442379</v>
      </c>
      <c r="S17" s="51" t="n">
        <f aca="false">P17/F17*100</f>
        <v>97.5947083583885</v>
      </c>
      <c r="T17" s="51" t="n">
        <f aca="false">J17/F17*100</f>
        <v>28.9236319903788</v>
      </c>
      <c r="U17" s="51" t="n">
        <f aca="false">K17/F17*100</f>
        <v>20.5051112447384</v>
      </c>
      <c r="V17" s="51" t="n">
        <f aca="false">L17/F17*100</f>
        <v>13.950691521347</v>
      </c>
      <c r="W17" s="51" t="n">
        <f aca="false">L17/K17*100</f>
        <v>68.0351906158358</v>
      </c>
      <c r="X17" s="51" t="n">
        <f aca="false">N17/F17*100</f>
        <v>26.9392663860493</v>
      </c>
      <c r="Y17" s="51" t="n">
        <f aca="false">N17/M17*100</f>
        <v>141.324921135647</v>
      </c>
      <c r="Z17" s="51" t="n">
        <f aca="false">O17/F17*100</f>
        <v>81.2988574864702</v>
      </c>
      <c r="AA17" s="51" t="n">
        <f aca="false">H17/F17*100</f>
        <v>64.7023451593506</v>
      </c>
      <c r="AB17" s="52" t="n">
        <f aca="false">I17/F17*100</f>
        <v>65.7847263980758</v>
      </c>
    </row>
    <row r="18" customFormat="false" ht="15" hidden="false" customHeight="false" outlineLevel="0" collapsed="false">
      <c r="A18" s="49" t="s">
        <v>32</v>
      </c>
      <c r="B18" s="33" t="s">
        <v>301</v>
      </c>
      <c r="C18" s="33" t="s">
        <v>270</v>
      </c>
      <c r="D18" s="33" t="s">
        <v>71</v>
      </c>
      <c r="E18" s="33" t="s">
        <v>254</v>
      </c>
      <c r="F18" s="50" t="n">
        <v>1.696</v>
      </c>
      <c r="G18" s="55" t="n">
        <v>0.992</v>
      </c>
      <c r="H18" s="50" t="n">
        <v>1.076</v>
      </c>
      <c r="I18" s="50" t="n">
        <v>1.165</v>
      </c>
      <c r="J18" s="55" t="n">
        <v>0.465</v>
      </c>
      <c r="K18" s="55" t="n">
        <v>0.299</v>
      </c>
      <c r="L18" s="55" t="n">
        <v>0.231</v>
      </c>
      <c r="M18" s="55" t="n">
        <v>0.289</v>
      </c>
      <c r="N18" s="55" t="n">
        <v>0.402</v>
      </c>
      <c r="O18" s="50" t="n">
        <v>1.224</v>
      </c>
      <c r="P18" s="50" t="n">
        <f aca="false">H18+I18/2</f>
        <v>1.6585</v>
      </c>
      <c r="Q18" s="51" t="n">
        <f aca="false">G18/F18*100</f>
        <v>58.4905660377358</v>
      </c>
      <c r="R18" s="51" t="n">
        <f aca="false">G18/H18*100</f>
        <v>92.1933085501859</v>
      </c>
      <c r="S18" s="51" t="n">
        <f aca="false">P18/F18*100</f>
        <v>97.7889150943396</v>
      </c>
      <c r="T18" s="51" t="n">
        <f aca="false">J18/F18*100</f>
        <v>27.4174528301887</v>
      </c>
      <c r="U18" s="51" t="n">
        <f aca="false">K18/F18*100</f>
        <v>17.6297169811321</v>
      </c>
      <c r="V18" s="51" t="n">
        <f aca="false">L18/F18*100</f>
        <v>13.6202830188679</v>
      </c>
      <c r="W18" s="51" t="n">
        <f aca="false">L18/K18*100</f>
        <v>77.257525083612</v>
      </c>
      <c r="X18" s="51" t="n">
        <f aca="false">N18/F18*100</f>
        <v>23.7028301886792</v>
      </c>
      <c r="Y18" s="51" t="n">
        <f aca="false">N18/M18*100</f>
        <v>139.100346020761</v>
      </c>
      <c r="Z18" s="51" t="n">
        <f aca="false">O18/F18*100</f>
        <v>72.1698113207547</v>
      </c>
      <c r="AA18" s="51" t="n">
        <f aca="false">H18/F18*100</f>
        <v>63.4433962264151</v>
      </c>
      <c r="AB18" s="52" t="n">
        <f aca="false">I18/F18*100</f>
        <v>68.6910377358491</v>
      </c>
    </row>
    <row r="19" customFormat="false" ht="15" hidden="false" customHeight="false" outlineLevel="0" collapsed="false">
      <c r="A19" s="49" t="s">
        <v>32</v>
      </c>
      <c r="B19" s="33" t="s">
        <v>301</v>
      </c>
      <c r="C19" s="33" t="s">
        <v>271</v>
      </c>
      <c r="D19" s="33" t="s">
        <v>71</v>
      </c>
      <c r="E19" s="33" t="s">
        <v>254</v>
      </c>
      <c r="F19" s="50" t="n">
        <v>1.748</v>
      </c>
      <c r="G19" s="55" t="n">
        <v>0.987</v>
      </c>
      <c r="H19" s="50" t="n">
        <v>1.078</v>
      </c>
      <c r="I19" s="50" t="n">
        <v>1.186</v>
      </c>
      <c r="J19" s="55" t="n">
        <v>0.479</v>
      </c>
      <c r="K19" s="55" t="n">
        <v>0.324</v>
      </c>
      <c r="L19" s="55" t="n">
        <v>0.227</v>
      </c>
      <c r="M19" s="55" t="n">
        <v>0.295</v>
      </c>
      <c r="N19" s="55" t="n">
        <v>0.412</v>
      </c>
      <c r="O19" s="50" t="n">
        <v>1.356</v>
      </c>
      <c r="P19" s="50" t="n">
        <f aca="false">H19+I19/2</f>
        <v>1.671</v>
      </c>
      <c r="Q19" s="51" t="n">
        <f aca="false">G19/F19*100</f>
        <v>56.4645308924485</v>
      </c>
      <c r="R19" s="51" t="n">
        <f aca="false">G19/H19*100</f>
        <v>91.5584415584415</v>
      </c>
      <c r="S19" s="51" t="n">
        <f aca="false">P19/F19*100</f>
        <v>95.5949656750572</v>
      </c>
      <c r="T19" s="51" t="n">
        <f aca="false">J19/F19*100</f>
        <v>27.4027459954233</v>
      </c>
      <c r="U19" s="51" t="n">
        <f aca="false">K19/F19*100</f>
        <v>18.5354691075515</v>
      </c>
      <c r="V19" s="51" t="n">
        <f aca="false">L19/F19*100</f>
        <v>12.9862700228833</v>
      </c>
      <c r="W19" s="51" t="n">
        <f aca="false">L19/K19*100</f>
        <v>70.0617283950617</v>
      </c>
      <c r="X19" s="51" t="n">
        <f aca="false">N19/F19*100</f>
        <v>23.5697940503432</v>
      </c>
      <c r="Y19" s="51" t="n">
        <f aca="false">N19/M19*100</f>
        <v>139.661016949153</v>
      </c>
      <c r="Z19" s="51" t="n">
        <f aca="false">O19/F19*100</f>
        <v>77.5743707093822</v>
      </c>
      <c r="AA19" s="51" t="n">
        <f aca="false">H19/F19*100</f>
        <v>61.6704805491991</v>
      </c>
      <c r="AB19" s="52" t="n">
        <f aca="false">I19/F19*100</f>
        <v>67.8489702517162</v>
      </c>
    </row>
    <row r="20" customFormat="false" ht="15" hidden="false" customHeight="false" outlineLevel="0" collapsed="false">
      <c r="A20" s="49" t="s">
        <v>32</v>
      </c>
      <c r="B20" s="33" t="s">
        <v>301</v>
      </c>
      <c r="C20" s="33" t="s">
        <v>203</v>
      </c>
      <c r="D20" s="33" t="s">
        <v>95</v>
      </c>
      <c r="E20" s="33" t="s">
        <v>225</v>
      </c>
      <c r="F20" s="50" t="n">
        <v>2.247</v>
      </c>
      <c r="G20" s="55" t="n">
        <v>1.248</v>
      </c>
      <c r="H20" s="50" t="n">
        <v>1.539</v>
      </c>
      <c r="I20" s="50" t="n">
        <v>1.477</v>
      </c>
      <c r="J20" s="55" t="n">
        <v>0.649</v>
      </c>
      <c r="K20" s="55" t="n">
        <v>0.47</v>
      </c>
      <c r="L20" s="55" t="n">
        <v>0.318</v>
      </c>
      <c r="M20" s="55" t="n">
        <v>0.447</v>
      </c>
      <c r="N20" s="55" t="n">
        <v>0.643</v>
      </c>
      <c r="O20" s="50" t="n">
        <v>1.837</v>
      </c>
      <c r="P20" s="50" t="n">
        <f aca="false">H20+I20/2</f>
        <v>2.2775</v>
      </c>
      <c r="Q20" s="51" t="n">
        <f aca="false">G20/F20*100</f>
        <v>55.5407209612817</v>
      </c>
      <c r="R20" s="51" t="n">
        <f aca="false">G20/H20*100</f>
        <v>81.0916179337232</v>
      </c>
      <c r="S20" s="51" t="n">
        <f aca="false">P20/F20*100</f>
        <v>101.357365376057</v>
      </c>
      <c r="T20" s="51" t="n">
        <f aca="false">J20/F20*100</f>
        <v>28.8829550511794</v>
      </c>
      <c r="U20" s="51" t="n">
        <f aca="false">K20/F20*100</f>
        <v>20.9167779261237</v>
      </c>
      <c r="V20" s="51" t="n">
        <f aca="false">L20/F20*100</f>
        <v>14.1522029372497</v>
      </c>
      <c r="W20" s="51" t="n">
        <f aca="false">L20/K20*100</f>
        <v>67.6595744680851</v>
      </c>
      <c r="X20" s="51" t="n">
        <f aca="false">N20/F20*100</f>
        <v>28.6159323542501</v>
      </c>
      <c r="Y20" s="51" t="n">
        <f aca="false">N20/M20*100</f>
        <v>143.847874720358</v>
      </c>
      <c r="Z20" s="51" t="n">
        <f aca="false">O20/F20*100</f>
        <v>81.7534490431687</v>
      </c>
      <c r="AA20" s="51" t="n">
        <f aca="false">H20/F20*100</f>
        <v>68.4913217623498</v>
      </c>
      <c r="AB20" s="52" t="n">
        <f aca="false">I20/F20*100</f>
        <v>65.7320872274143</v>
      </c>
    </row>
    <row r="21" customFormat="false" ht="15" hidden="false" customHeight="false" outlineLevel="0" collapsed="false">
      <c r="A21" s="49" t="s">
        <v>32</v>
      </c>
      <c r="B21" s="33" t="s">
        <v>301</v>
      </c>
      <c r="C21" s="33" t="s">
        <v>306</v>
      </c>
      <c r="D21" s="33" t="s">
        <v>95</v>
      </c>
      <c r="E21" s="33" t="s">
        <v>225</v>
      </c>
      <c r="F21" s="50" t="n">
        <v>2.118</v>
      </c>
      <c r="G21" s="55" t="n">
        <v>1.208</v>
      </c>
      <c r="H21" s="50" t="n">
        <v>1.438</v>
      </c>
      <c r="I21" s="50" t="n">
        <v>1.421</v>
      </c>
      <c r="J21" s="55" t="n">
        <v>0.599</v>
      </c>
      <c r="K21" s="55" t="n">
        <v>0.439</v>
      </c>
      <c r="L21" s="55" t="n">
        <v>0.274</v>
      </c>
      <c r="M21" s="55" t="n">
        <v>0.389</v>
      </c>
      <c r="N21" s="55" t="n">
        <v>0.566</v>
      </c>
      <c r="O21" s="50" t="n">
        <v>1.725</v>
      </c>
      <c r="P21" s="50" t="n">
        <f aca="false">H21+I21/2</f>
        <v>2.1485</v>
      </c>
      <c r="Q21" s="51" t="n">
        <f aca="false">G21/F21*100</f>
        <v>57.0349386213409</v>
      </c>
      <c r="R21" s="51" t="n">
        <f aca="false">G21/H21*100</f>
        <v>84.0055632823366</v>
      </c>
      <c r="S21" s="51" t="n">
        <f aca="false">P21/F21*100</f>
        <v>101.440037771483</v>
      </c>
      <c r="T21" s="51" t="n">
        <f aca="false">J21/F21*100</f>
        <v>28.2813975448536</v>
      </c>
      <c r="U21" s="51" t="n">
        <f aca="false">K21/F21*100</f>
        <v>20.7271010387158</v>
      </c>
      <c r="V21" s="51" t="n">
        <f aca="false">L21/F21*100</f>
        <v>12.9367327667611</v>
      </c>
      <c r="W21" s="51" t="n">
        <f aca="false">L21/K21*100</f>
        <v>62.4145785876993</v>
      </c>
      <c r="X21" s="51" t="n">
        <f aca="false">N21/F21*100</f>
        <v>26.7233238904627</v>
      </c>
      <c r="Y21" s="51" t="n">
        <f aca="false">N21/M21*100</f>
        <v>145.501285347044</v>
      </c>
      <c r="Z21" s="51" t="n">
        <f aca="false">O21/F21*100</f>
        <v>81.4447592067989</v>
      </c>
      <c r="AA21" s="51" t="n">
        <f aca="false">H21/F21*100</f>
        <v>67.8942398489141</v>
      </c>
      <c r="AB21" s="52" t="n">
        <f aca="false">I21/F21*100</f>
        <v>67.0915958451369</v>
      </c>
    </row>
    <row r="22" customFormat="false" ht="15" hidden="false" customHeight="false" outlineLevel="0" collapsed="false">
      <c r="A22" s="49" t="s">
        <v>32</v>
      </c>
      <c r="B22" s="33" t="s">
        <v>301</v>
      </c>
      <c r="C22" s="33" t="s">
        <v>307</v>
      </c>
      <c r="D22" s="33" t="s">
        <v>95</v>
      </c>
      <c r="E22" s="33" t="s">
        <v>225</v>
      </c>
      <c r="F22" s="50" t="n">
        <v>2.049</v>
      </c>
      <c r="G22" s="55" t="n">
        <v>1.143</v>
      </c>
      <c r="H22" s="50" t="n">
        <v>1.358</v>
      </c>
      <c r="I22" s="50" t="n">
        <v>1.424</v>
      </c>
      <c r="J22" s="55" t="n">
        <v>0.556</v>
      </c>
      <c r="K22" s="55" t="n">
        <v>0.408</v>
      </c>
      <c r="L22" s="55" t="n">
        <v>0.261</v>
      </c>
      <c r="M22" s="55" t="n">
        <v>0.36</v>
      </c>
      <c r="N22" s="55" t="n">
        <v>0.539</v>
      </c>
      <c r="O22" s="50" t="n">
        <v>1.537</v>
      </c>
      <c r="P22" s="50" t="n">
        <f aca="false">H22+I22/2</f>
        <v>2.07</v>
      </c>
      <c r="Q22" s="51" t="n">
        <f aca="false">G22/F22*100</f>
        <v>55.783308931186</v>
      </c>
      <c r="R22" s="51" t="n">
        <f aca="false">G22/H22*100</f>
        <v>84.1678939617084</v>
      </c>
      <c r="S22" s="51" t="n">
        <f aca="false">P22/F22*100</f>
        <v>101.024890190337</v>
      </c>
      <c r="T22" s="51" t="n">
        <f aca="false">J22/F22*100</f>
        <v>27.1351878965349</v>
      </c>
      <c r="U22" s="51" t="n">
        <f aca="false">K22/F22*100</f>
        <v>19.9121522693997</v>
      </c>
      <c r="V22" s="51" t="n">
        <f aca="false">L22/F22*100</f>
        <v>12.7379209370425</v>
      </c>
      <c r="W22" s="51" t="n">
        <f aca="false">L22/K22*100</f>
        <v>63.9705882352941</v>
      </c>
      <c r="X22" s="51" t="n">
        <f aca="false">N22/F22*100</f>
        <v>26.3055148853099</v>
      </c>
      <c r="Y22" s="51" t="n">
        <f aca="false">N22/M22*100</f>
        <v>149.722222222222</v>
      </c>
      <c r="Z22" s="51" t="n">
        <f aca="false">O22/F22*100</f>
        <v>75.0122010736945</v>
      </c>
      <c r="AA22" s="51" t="n">
        <f aca="false">H22/F22*100</f>
        <v>66.2762323084432</v>
      </c>
      <c r="AB22" s="52" t="n">
        <f aca="false">I22/F22*100</f>
        <v>69.4973157637872</v>
      </c>
    </row>
    <row r="23" customFormat="false" ht="15" hidden="false" customHeight="false" outlineLevel="0" collapsed="false">
      <c r="A23" s="49" t="s">
        <v>32</v>
      </c>
      <c r="B23" s="33" t="s">
        <v>301</v>
      </c>
      <c r="C23" s="33" t="s">
        <v>232</v>
      </c>
      <c r="D23" s="33" t="s">
        <v>95</v>
      </c>
      <c r="E23" s="33" t="s">
        <v>225</v>
      </c>
      <c r="F23" s="50" t="n">
        <v>1.821</v>
      </c>
      <c r="G23" s="50" t="s">
        <v>302</v>
      </c>
      <c r="H23" s="50" t="n">
        <v>1.347</v>
      </c>
      <c r="I23" s="50" t="n">
        <v>1.287</v>
      </c>
      <c r="J23" s="55" t="n">
        <v>0.542</v>
      </c>
      <c r="K23" s="55" t="n">
        <v>0.358</v>
      </c>
      <c r="L23" s="55" t="n">
        <v>0.277</v>
      </c>
      <c r="M23" s="55" t="n">
        <v>0.36</v>
      </c>
      <c r="N23" s="55" t="n">
        <v>0.495</v>
      </c>
      <c r="O23" s="50" t="n">
        <v>1.201</v>
      </c>
      <c r="P23" s="50" t="n">
        <f aca="false">H23+I23/2</f>
        <v>1.9905</v>
      </c>
      <c r="Q23" s="50" t="s">
        <v>302</v>
      </c>
      <c r="R23" s="50" t="s">
        <v>302</v>
      </c>
      <c r="S23" s="51" t="n">
        <f aca="false">P23/F23*100</f>
        <v>109.308072487644</v>
      </c>
      <c r="T23" s="51" t="n">
        <f aca="false">J23/F23*100</f>
        <v>29.7638660076881</v>
      </c>
      <c r="U23" s="51" t="n">
        <f aca="false">K23/F23*100</f>
        <v>19.6595277320154</v>
      </c>
      <c r="V23" s="51" t="n">
        <f aca="false">L23/F23*100</f>
        <v>15.2114222954421</v>
      </c>
      <c r="W23" s="51" t="n">
        <f aca="false">L23/K23*100</f>
        <v>77.3743016759777</v>
      </c>
      <c r="X23" s="51" t="n">
        <f aca="false">N23/F23*100</f>
        <v>27.1828665568369</v>
      </c>
      <c r="Y23" s="51" t="n">
        <f aca="false">N23/M23*100</f>
        <v>137.5</v>
      </c>
      <c r="Z23" s="51" t="n">
        <f aca="false">O23/F23*100</f>
        <v>65.9527732015376</v>
      </c>
      <c r="AA23" s="51" t="n">
        <f aca="false">H23/F23*100</f>
        <v>73.9703459637562</v>
      </c>
      <c r="AB23" s="52" t="n">
        <f aca="false">I23/F23*100</f>
        <v>70.675453047776</v>
      </c>
    </row>
    <row r="24" customFormat="false" ht="15" hidden="false" customHeight="false" outlineLevel="0" collapsed="false">
      <c r="A24" s="49" t="s">
        <v>32</v>
      </c>
      <c r="B24" s="33" t="s">
        <v>301</v>
      </c>
      <c r="C24" s="33" t="s">
        <v>234</v>
      </c>
      <c r="D24" s="33" t="s">
        <v>95</v>
      </c>
      <c r="E24" s="33" t="s">
        <v>225</v>
      </c>
      <c r="F24" s="50" t="n">
        <v>1.696</v>
      </c>
      <c r="G24" s="55" t="n">
        <v>1.048</v>
      </c>
      <c r="H24" s="50" t="n">
        <v>1.181</v>
      </c>
      <c r="I24" s="50" t="n">
        <v>1.196</v>
      </c>
      <c r="J24" s="55" t="n">
        <v>0.474</v>
      </c>
      <c r="K24" s="55" t="n">
        <v>0.36</v>
      </c>
      <c r="L24" s="55" t="n">
        <v>0.255</v>
      </c>
      <c r="M24" s="55" t="n">
        <v>0.336</v>
      </c>
      <c r="N24" s="55" t="n">
        <v>0.463</v>
      </c>
      <c r="O24" s="50" t="n">
        <v>1.295</v>
      </c>
      <c r="P24" s="50" t="n">
        <f aca="false">H24+I24/2</f>
        <v>1.779</v>
      </c>
      <c r="Q24" s="51" t="n">
        <f aca="false">G24/F24*100</f>
        <v>61.7924528301887</v>
      </c>
      <c r="R24" s="51" t="n">
        <f aca="false">G24/H24*100</f>
        <v>88.7383573243015</v>
      </c>
      <c r="S24" s="51" t="n">
        <f aca="false">P24/F24*100</f>
        <v>104.893867924528</v>
      </c>
      <c r="T24" s="51" t="n">
        <f aca="false">J24/F24*100</f>
        <v>27.9481132075472</v>
      </c>
      <c r="U24" s="51" t="n">
        <f aca="false">K24/F24*100</f>
        <v>21.2264150943396</v>
      </c>
      <c r="V24" s="51" t="n">
        <f aca="false">L24/F24*100</f>
        <v>15.0353773584906</v>
      </c>
      <c r="W24" s="51" t="n">
        <f aca="false">L24/K24*100</f>
        <v>70.8333333333333</v>
      </c>
      <c r="X24" s="51" t="n">
        <f aca="false">N24/F24*100</f>
        <v>27.2995283018868</v>
      </c>
      <c r="Y24" s="51" t="n">
        <f aca="false">N24/M24*100</f>
        <v>137.797619047619</v>
      </c>
      <c r="Z24" s="51" t="n">
        <f aca="false">O24/F24*100</f>
        <v>76.3561320754717</v>
      </c>
      <c r="AA24" s="51" t="n">
        <f aca="false">H24/F24*100</f>
        <v>69.6344339622642</v>
      </c>
      <c r="AB24" s="52" t="n">
        <f aca="false">I24/F24*100</f>
        <v>70.5188679245283</v>
      </c>
    </row>
    <row r="25" customFormat="false" ht="15" hidden="false" customHeight="false" outlineLevel="0" collapsed="false">
      <c r="A25" s="49" t="s">
        <v>32</v>
      </c>
      <c r="B25" s="33" t="s">
        <v>301</v>
      </c>
      <c r="C25" s="33" t="s">
        <v>206</v>
      </c>
      <c r="D25" s="33" t="s">
        <v>103</v>
      </c>
      <c r="E25" s="33" t="s">
        <v>225</v>
      </c>
      <c r="F25" s="50" t="n">
        <v>1.836</v>
      </c>
      <c r="G25" s="50" t="s">
        <v>302</v>
      </c>
      <c r="H25" s="50" t="s">
        <v>302</v>
      </c>
      <c r="I25" s="50" t="n">
        <v>1.259</v>
      </c>
      <c r="J25" s="55" t="n">
        <v>0.508</v>
      </c>
      <c r="K25" s="55" t="n">
        <v>0.362</v>
      </c>
      <c r="L25" s="55" t="n">
        <v>0.265</v>
      </c>
      <c r="M25" s="55" t="n">
        <v>0.356</v>
      </c>
      <c r="N25" s="55" t="n">
        <v>0.501</v>
      </c>
      <c r="O25" s="50" t="n">
        <v>1.469</v>
      </c>
      <c r="P25" s="50" t="s">
        <v>302</v>
      </c>
      <c r="Q25" s="50" t="s">
        <v>302</v>
      </c>
      <c r="R25" s="50" t="s">
        <v>302</v>
      </c>
      <c r="S25" s="50" t="s">
        <v>302</v>
      </c>
      <c r="T25" s="51" t="n">
        <f aca="false">J25/F25*100</f>
        <v>27.6688453159041</v>
      </c>
      <c r="U25" s="51" t="n">
        <f aca="false">K25/F25*100</f>
        <v>19.7167755991285</v>
      </c>
      <c r="V25" s="51" t="n">
        <f aca="false">L25/F25*100</f>
        <v>14.4335511982571</v>
      </c>
      <c r="W25" s="51" t="n">
        <f aca="false">L25/K25*100</f>
        <v>73.2044198895028</v>
      </c>
      <c r="X25" s="51" t="n">
        <f aca="false">N25/F25*100</f>
        <v>27.2875816993464</v>
      </c>
      <c r="Y25" s="51" t="n">
        <f aca="false">N25/M25*100</f>
        <v>140.730337078652</v>
      </c>
      <c r="Z25" s="51" t="n">
        <f aca="false">O25/F25*100</f>
        <v>80.0108932461874</v>
      </c>
      <c r="AA25" s="50" t="s">
        <v>302</v>
      </c>
      <c r="AB25" s="52" t="n">
        <f aca="false">I25/F25*100</f>
        <v>68.5729847494553</v>
      </c>
    </row>
    <row r="26" customFormat="false" ht="15.75" hidden="false" customHeight="true" outlineLevel="0" collapsed="false">
      <c r="A26" s="49" t="s">
        <v>32</v>
      </c>
      <c r="B26" s="33" t="s">
        <v>301</v>
      </c>
      <c r="C26" s="33" t="s">
        <v>246</v>
      </c>
      <c r="D26" s="33" t="s">
        <v>103</v>
      </c>
      <c r="E26" s="33" t="s">
        <v>225</v>
      </c>
      <c r="F26" s="50" t="n">
        <v>1.724</v>
      </c>
      <c r="G26" s="55" t="n">
        <v>1.054</v>
      </c>
      <c r="H26" s="50" t="n">
        <v>1.148</v>
      </c>
      <c r="I26" s="50" t="n">
        <v>1.246</v>
      </c>
      <c r="J26" s="55" t="n">
        <v>0.564</v>
      </c>
      <c r="K26" s="55" t="n">
        <v>0.35</v>
      </c>
      <c r="L26" s="55" t="n">
        <v>0.224</v>
      </c>
      <c r="M26" s="50" t="s">
        <v>302</v>
      </c>
      <c r="N26" s="50" t="s">
        <v>302</v>
      </c>
      <c r="O26" s="50" t="n">
        <v>1.407</v>
      </c>
      <c r="P26" s="50" t="n">
        <f aca="false">H26+I26/2</f>
        <v>1.771</v>
      </c>
      <c r="Q26" s="51" t="n">
        <f aca="false">G26/F26*100</f>
        <v>61.1368909512761</v>
      </c>
      <c r="R26" s="51" t="n">
        <f aca="false">G26/H26*100</f>
        <v>91.8118466898955</v>
      </c>
      <c r="S26" s="51" t="n">
        <f aca="false">P26/F26*100</f>
        <v>102.726218097448</v>
      </c>
      <c r="T26" s="51" t="n">
        <f aca="false">J26/F26*100</f>
        <v>32.7146171693736</v>
      </c>
      <c r="U26" s="51" t="n">
        <f aca="false">K26/F26*100</f>
        <v>20.3016241299304</v>
      </c>
      <c r="V26" s="51" t="n">
        <f aca="false">L26/F26*100</f>
        <v>12.9930394431555</v>
      </c>
      <c r="W26" s="51" t="n">
        <f aca="false">L26/K26*100</f>
        <v>64</v>
      </c>
      <c r="X26" s="50" t="s">
        <v>302</v>
      </c>
      <c r="Y26" s="50" t="s">
        <v>302</v>
      </c>
      <c r="Z26" s="51" t="n">
        <f aca="false">O26/F26*100</f>
        <v>81.6125290023202</v>
      </c>
      <c r="AA26" s="51" t="n">
        <f aca="false">H26/F26*100</f>
        <v>66.5893271461717</v>
      </c>
      <c r="AB26" s="52" t="n">
        <f aca="false">I26/F26*100</f>
        <v>72.2737819025522</v>
      </c>
    </row>
    <row r="27" customFormat="false" ht="15" hidden="false" customHeight="false" outlineLevel="0" collapsed="false">
      <c r="A27" s="49" t="s">
        <v>32</v>
      </c>
      <c r="B27" s="33" t="s">
        <v>301</v>
      </c>
      <c r="C27" s="33" t="s">
        <v>247</v>
      </c>
      <c r="D27" s="33" t="s">
        <v>103</v>
      </c>
      <c r="E27" s="33" t="s">
        <v>225</v>
      </c>
      <c r="F27" s="50" t="n">
        <v>1.903</v>
      </c>
      <c r="G27" s="50" t="n">
        <v>1.07</v>
      </c>
      <c r="H27" s="50" t="n">
        <v>1.238</v>
      </c>
      <c r="I27" s="50" t="n">
        <v>1.309</v>
      </c>
      <c r="J27" s="55" t="n">
        <v>0.49</v>
      </c>
      <c r="K27" s="55" t="n">
        <v>0.367</v>
      </c>
      <c r="L27" s="55" t="n">
        <v>0.251</v>
      </c>
      <c r="M27" s="50" t="s">
        <v>302</v>
      </c>
      <c r="N27" s="50" t="s">
        <v>302</v>
      </c>
      <c r="O27" s="50" t="n">
        <v>1.485</v>
      </c>
      <c r="P27" s="50" t="n">
        <f aca="false">H27+I27/2</f>
        <v>1.8925</v>
      </c>
      <c r="Q27" s="51" t="n">
        <f aca="false">G27/F27*100</f>
        <v>56.2270099842354</v>
      </c>
      <c r="R27" s="51" t="n">
        <f aca="false">G27/H27*100</f>
        <v>86.4297253634895</v>
      </c>
      <c r="S27" s="51" t="n">
        <f aca="false">P27/F27*100</f>
        <v>99.44823962165</v>
      </c>
      <c r="T27" s="51" t="n">
        <f aca="false">J27/F27*100</f>
        <v>25.7488176563321</v>
      </c>
      <c r="U27" s="51" t="n">
        <f aca="false">K27/F27*100</f>
        <v>19.2853389385181</v>
      </c>
      <c r="V27" s="51" t="n">
        <f aca="false">L27/F27*100</f>
        <v>13.1897004729375</v>
      </c>
      <c r="W27" s="51" t="n">
        <f aca="false">L27/K27*100</f>
        <v>68.3923705722071</v>
      </c>
      <c r="X27" s="50" t="s">
        <v>302</v>
      </c>
      <c r="Y27" s="50" t="s">
        <v>302</v>
      </c>
      <c r="Z27" s="51" t="n">
        <f aca="false">O27/F27*100</f>
        <v>78.0346820809249</v>
      </c>
      <c r="AA27" s="51" t="n">
        <f aca="false">H27/F27*100</f>
        <v>65.055176037835</v>
      </c>
      <c r="AB27" s="52" t="n">
        <f aca="false">I27/F27*100</f>
        <v>68.7861271676301</v>
      </c>
    </row>
    <row r="28" customFormat="false" ht="15" hidden="false" customHeight="false" outlineLevel="0" collapsed="false">
      <c r="A28" s="49" t="s">
        <v>32</v>
      </c>
      <c r="B28" s="33" t="s">
        <v>301</v>
      </c>
      <c r="C28" s="33" t="s">
        <v>209</v>
      </c>
      <c r="D28" s="33" t="s">
        <v>107</v>
      </c>
      <c r="E28" s="33" t="s">
        <v>225</v>
      </c>
      <c r="F28" s="50" t="n">
        <v>1.869</v>
      </c>
      <c r="G28" s="55" t="n">
        <v>1.063</v>
      </c>
      <c r="H28" s="50" t="n">
        <v>1.141</v>
      </c>
      <c r="I28" s="50" t="n">
        <v>1.227</v>
      </c>
      <c r="J28" s="55" t="n">
        <v>0.505</v>
      </c>
      <c r="K28" s="55" t="n">
        <v>0.339</v>
      </c>
      <c r="L28" s="55" t="n">
        <v>0.251</v>
      </c>
      <c r="M28" s="50" t="s">
        <v>302</v>
      </c>
      <c r="N28" s="50" t="s">
        <v>302</v>
      </c>
      <c r="O28" s="50" t="n">
        <v>1.447</v>
      </c>
      <c r="P28" s="50" t="n">
        <f aca="false">H28+I28/2</f>
        <v>1.7545</v>
      </c>
      <c r="Q28" s="51" t="n">
        <f aca="false">G28/F28*100</f>
        <v>56.8753344034243</v>
      </c>
      <c r="R28" s="51" t="n">
        <f aca="false">G28/H28*100</f>
        <v>93.1638913234005</v>
      </c>
      <c r="S28" s="51" t="n">
        <f aca="false">P28/F28*100</f>
        <v>93.8737292669877</v>
      </c>
      <c r="T28" s="51" t="n">
        <f aca="false">J28/F28*100</f>
        <v>27.019796682718</v>
      </c>
      <c r="U28" s="51" t="n">
        <f aca="false">K28/F28*100</f>
        <v>18.1380417335474</v>
      </c>
      <c r="V28" s="51" t="n">
        <f aca="false">L28/F28*100</f>
        <v>13.4296415195292</v>
      </c>
      <c r="W28" s="51" t="n">
        <f aca="false">L28/K28*100</f>
        <v>74.0412979351032</v>
      </c>
      <c r="X28" s="50" t="s">
        <v>302</v>
      </c>
      <c r="Y28" s="50" t="s">
        <v>302</v>
      </c>
      <c r="Z28" s="51" t="n">
        <f aca="false">O28/F28*100</f>
        <v>77.4210807918673</v>
      </c>
      <c r="AA28" s="51" t="n">
        <f aca="false">H28/F28*100</f>
        <v>61.0486891385768</v>
      </c>
      <c r="AB28" s="52" t="n">
        <f aca="false">I28/F28*100</f>
        <v>65.6500802568218</v>
      </c>
    </row>
    <row r="29" customFormat="false" ht="15" hidden="false" customHeight="false" outlineLevel="0" collapsed="false">
      <c r="A29" s="49" t="s">
        <v>32</v>
      </c>
      <c r="B29" s="33" t="s">
        <v>301</v>
      </c>
      <c r="C29" s="33" t="s">
        <v>308</v>
      </c>
      <c r="D29" s="33" t="s">
        <v>107</v>
      </c>
      <c r="E29" s="33" t="s">
        <v>225</v>
      </c>
      <c r="F29" s="50" t="n">
        <v>1.768</v>
      </c>
      <c r="G29" s="50" t="n">
        <v>0.969</v>
      </c>
      <c r="H29" s="50" t="n">
        <v>1.094</v>
      </c>
      <c r="I29" s="50" t="n">
        <v>1.184</v>
      </c>
      <c r="J29" s="55" t="n">
        <v>0.456</v>
      </c>
      <c r="K29" s="50" t="s">
        <v>302</v>
      </c>
      <c r="L29" s="50" t="s">
        <v>302</v>
      </c>
      <c r="M29" s="50" t="s">
        <v>302</v>
      </c>
      <c r="N29" s="50" t="s">
        <v>302</v>
      </c>
      <c r="O29" s="50" t="n">
        <v>1.363</v>
      </c>
      <c r="P29" s="50" t="n">
        <f aca="false">H29+I29/2</f>
        <v>1.686</v>
      </c>
      <c r="Q29" s="51" t="n">
        <f aca="false">G29/F29*100</f>
        <v>54.8076923076923</v>
      </c>
      <c r="R29" s="51" t="n">
        <f aca="false">G29/H29*100</f>
        <v>88.5740402193784</v>
      </c>
      <c r="S29" s="51" t="n">
        <f aca="false">P29/F29*100</f>
        <v>95.3619909502262</v>
      </c>
      <c r="T29" s="51" t="n">
        <f aca="false">J29/F29*100</f>
        <v>25.7918552036199</v>
      </c>
      <c r="U29" s="50" t="s">
        <v>302</v>
      </c>
      <c r="V29" s="50" t="s">
        <v>302</v>
      </c>
      <c r="W29" s="50" t="s">
        <v>302</v>
      </c>
      <c r="X29" s="50" t="s">
        <v>302</v>
      </c>
      <c r="Y29" s="50" t="s">
        <v>302</v>
      </c>
      <c r="Z29" s="51" t="n">
        <f aca="false">O29/F29*100</f>
        <v>77.0927601809955</v>
      </c>
      <c r="AA29" s="51" t="n">
        <f aca="false">H29/F29*100</f>
        <v>61.8778280542987</v>
      </c>
      <c r="AB29" s="52" t="n">
        <f aca="false">I29/F29*100</f>
        <v>66.9683257918552</v>
      </c>
    </row>
    <row r="30" customFormat="false" ht="15" hidden="false" customHeight="false" outlineLevel="0" collapsed="false">
      <c r="A30" s="49" t="s">
        <v>32</v>
      </c>
      <c r="B30" s="33" t="s">
        <v>301</v>
      </c>
      <c r="C30" s="33" t="s">
        <v>250</v>
      </c>
      <c r="D30" s="33" t="s">
        <v>107</v>
      </c>
      <c r="E30" s="33" t="s">
        <v>225</v>
      </c>
      <c r="F30" s="50" t="n">
        <v>1.749</v>
      </c>
      <c r="G30" s="55" t="n">
        <v>0.993</v>
      </c>
      <c r="H30" s="50" t="n">
        <v>1.156</v>
      </c>
      <c r="I30" s="50" t="n">
        <v>1.239</v>
      </c>
      <c r="J30" s="55" t="n">
        <v>0.501</v>
      </c>
      <c r="K30" s="55" t="n">
        <v>0.335</v>
      </c>
      <c r="L30" s="55" t="n">
        <v>0.271</v>
      </c>
      <c r="M30" s="50" t="s">
        <v>302</v>
      </c>
      <c r="N30" s="50" t="s">
        <v>302</v>
      </c>
      <c r="O30" s="50" t="n">
        <v>1.389</v>
      </c>
      <c r="P30" s="50" t="n">
        <f aca="false">H30+I30/2</f>
        <v>1.7755</v>
      </c>
      <c r="Q30" s="51" t="n">
        <f aca="false">G30/F30*100</f>
        <v>56.7753001715266</v>
      </c>
      <c r="R30" s="51" t="n">
        <f aca="false">G30/H30*100</f>
        <v>85.8996539792388</v>
      </c>
      <c r="S30" s="51" t="n">
        <f aca="false">P30/F30*100</f>
        <v>101.515151515152</v>
      </c>
      <c r="T30" s="51" t="n">
        <f aca="false">J30/F30*100</f>
        <v>28.6449399656947</v>
      </c>
      <c r="U30" s="51" t="n">
        <f aca="false">K30/F30*100</f>
        <v>19.1538021726701</v>
      </c>
      <c r="V30" s="51" t="n">
        <f aca="false">L30/F30*100</f>
        <v>15.494568324757</v>
      </c>
      <c r="W30" s="51" t="n">
        <f aca="false">L30/K30*100</f>
        <v>80.8955223880597</v>
      </c>
      <c r="X30" s="50" t="s">
        <v>302</v>
      </c>
      <c r="Y30" s="50" t="s">
        <v>302</v>
      </c>
      <c r="Z30" s="51" t="n">
        <f aca="false">O30/F30*100</f>
        <v>79.4168096054889</v>
      </c>
      <c r="AA30" s="51" t="n">
        <f aca="false">H30/F30*100</f>
        <v>66.0949113779302</v>
      </c>
      <c r="AB30" s="52" t="n">
        <f aca="false">I30/F30*100</f>
        <v>70.8404802744425</v>
      </c>
    </row>
    <row r="31" customFormat="false" ht="15" hidden="false" customHeight="false" outlineLevel="0" collapsed="false">
      <c r="A31" s="49" t="s">
        <v>32</v>
      </c>
      <c r="B31" s="33" t="s">
        <v>301</v>
      </c>
      <c r="C31" s="33" t="s">
        <v>251</v>
      </c>
      <c r="D31" s="33" t="s">
        <v>107</v>
      </c>
      <c r="E31" s="33" t="s">
        <v>225</v>
      </c>
      <c r="F31" s="50" t="n">
        <v>1.906</v>
      </c>
      <c r="G31" s="50" t="s">
        <v>302</v>
      </c>
      <c r="H31" s="50" t="s">
        <v>302</v>
      </c>
      <c r="I31" s="50" t="s">
        <v>302</v>
      </c>
      <c r="J31" s="55" t="n">
        <v>0.53</v>
      </c>
      <c r="K31" s="55" t="n">
        <v>0.347</v>
      </c>
      <c r="L31" s="55" t="n">
        <v>0.24</v>
      </c>
      <c r="M31" s="50" t="s">
        <v>302</v>
      </c>
      <c r="N31" s="50" t="s">
        <v>302</v>
      </c>
      <c r="O31" s="50" t="n">
        <v>1.517</v>
      </c>
      <c r="P31" s="50" t="s">
        <v>302</v>
      </c>
      <c r="Q31" s="50" t="s">
        <v>302</v>
      </c>
      <c r="R31" s="50" t="s">
        <v>302</v>
      </c>
      <c r="S31" s="50" t="s">
        <v>302</v>
      </c>
      <c r="T31" s="51" t="n">
        <f aca="false">J31/F31*100</f>
        <v>27.806925498426</v>
      </c>
      <c r="U31" s="51" t="n">
        <f aca="false">K31/F31*100</f>
        <v>18.205666316894</v>
      </c>
      <c r="V31" s="51" t="n">
        <f aca="false">L31/F31*100</f>
        <v>12.591815320042</v>
      </c>
      <c r="W31" s="51" t="n">
        <f aca="false">L31/K31*100</f>
        <v>69.164265129683</v>
      </c>
      <c r="X31" s="50" t="s">
        <v>302</v>
      </c>
      <c r="Y31" s="50" t="s">
        <v>302</v>
      </c>
      <c r="Z31" s="51" t="n">
        <f aca="false">O31/F31*100</f>
        <v>79.5907660020986</v>
      </c>
      <c r="AA31" s="50" t="s">
        <v>302</v>
      </c>
      <c r="AB31" s="53" t="s">
        <v>302</v>
      </c>
    </row>
    <row r="32" customFormat="false" ht="15" hidden="false" customHeight="false" outlineLevel="0" collapsed="false">
      <c r="A32" s="49" t="s">
        <v>32</v>
      </c>
      <c r="B32" s="33" t="s">
        <v>301</v>
      </c>
      <c r="C32" s="33" t="s">
        <v>309</v>
      </c>
      <c r="D32" s="33" t="s">
        <v>107</v>
      </c>
      <c r="E32" s="33" t="s">
        <v>225</v>
      </c>
      <c r="F32" s="50" t="n">
        <v>1.909</v>
      </c>
      <c r="G32" s="55" t="n">
        <v>1.05</v>
      </c>
      <c r="H32" s="50" t="n">
        <v>1.217</v>
      </c>
      <c r="I32" s="50" t="n">
        <v>1.246</v>
      </c>
      <c r="J32" s="55" t="n">
        <v>0.485</v>
      </c>
      <c r="K32" s="55" t="n">
        <v>0.366</v>
      </c>
      <c r="L32" s="55" t="n">
        <v>0.255</v>
      </c>
      <c r="M32" s="55" t="n">
        <v>0.352</v>
      </c>
      <c r="N32" s="55" t="n">
        <v>0.51</v>
      </c>
      <c r="O32" s="50" t="n">
        <v>1.416</v>
      </c>
      <c r="P32" s="50" t="n">
        <f aca="false">H32+I32/2</f>
        <v>1.84</v>
      </c>
      <c r="Q32" s="51" t="n">
        <f aca="false">G32/F32*100</f>
        <v>55.0026191723415</v>
      </c>
      <c r="R32" s="51" t="n">
        <f aca="false">G32/H32*100</f>
        <v>86.2777321281841</v>
      </c>
      <c r="S32" s="51" t="n">
        <f aca="false">P32/F32*100</f>
        <v>96.3855421686747</v>
      </c>
      <c r="T32" s="51" t="n">
        <f aca="false">J32/F32*100</f>
        <v>25.4059717129387</v>
      </c>
      <c r="U32" s="51" t="n">
        <f aca="false">K32/F32*100</f>
        <v>19.1723415400733</v>
      </c>
      <c r="V32" s="51" t="n">
        <f aca="false">L32/F32*100</f>
        <v>13.3577789418544</v>
      </c>
      <c r="W32" s="51" t="n">
        <f aca="false">L32/K32*100</f>
        <v>69.672131147541</v>
      </c>
      <c r="X32" s="51" t="n">
        <f aca="false">N32/F32*100</f>
        <v>26.7155578837087</v>
      </c>
      <c r="Y32" s="51" t="n">
        <f aca="false">N32/M32*100</f>
        <v>144.886363636364</v>
      </c>
      <c r="Z32" s="51" t="n">
        <f aca="false">O32/F32*100</f>
        <v>74.1749607124149</v>
      </c>
      <c r="AA32" s="51" t="n">
        <f aca="false">H32/F32*100</f>
        <v>63.7506547930854</v>
      </c>
      <c r="AB32" s="52" t="n">
        <f aca="false">I32/F32*100</f>
        <v>65.2697747511786</v>
      </c>
    </row>
    <row r="33" customFormat="false" ht="15" hidden="false" customHeight="false" outlineLevel="0" collapsed="false">
      <c r="A33" s="49" t="s">
        <v>32</v>
      </c>
      <c r="B33" s="33" t="s">
        <v>301</v>
      </c>
      <c r="C33" s="33" t="s">
        <v>215</v>
      </c>
      <c r="D33" s="33" t="s">
        <v>115</v>
      </c>
      <c r="E33" s="33" t="s">
        <v>225</v>
      </c>
      <c r="F33" s="50" t="n">
        <v>2.065</v>
      </c>
      <c r="G33" s="50" t="n">
        <v>1.172</v>
      </c>
      <c r="H33" s="50" t="n">
        <v>1.387</v>
      </c>
      <c r="I33" s="50" t="n">
        <v>1.376</v>
      </c>
      <c r="J33" s="55" t="n">
        <v>0.607</v>
      </c>
      <c r="K33" s="55" t="n">
        <v>0.428</v>
      </c>
      <c r="L33" s="55" t="n">
        <v>0.294</v>
      </c>
      <c r="M33" s="55" t="n">
        <v>0.372</v>
      </c>
      <c r="N33" s="55" t="n">
        <v>0.535</v>
      </c>
      <c r="O33" s="50" t="n">
        <v>1.572</v>
      </c>
      <c r="P33" s="50" t="n">
        <f aca="false">H33+I33/2</f>
        <v>2.075</v>
      </c>
      <c r="Q33" s="51" t="n">
        <f aca="false">G33/F33*100</f>
        <v>56.7554479418886</v>
      </c>
      <c r="R33" s="51" t="n">
        <f aca="false">G33/H33*100</f>
        <v>84.4989185291997</v>
      </c>
      <c r="S33" s="51" t="n">
        <f aca="false">P33/F33*100</f>
        <v>100.484261501211</v>
      </c>
      <c r="T33" s="51" t="n">
        <f aca="false">J33/F33*100</f>
        <v>29.3946731234867</v>
      </c>
      <c r="U33" s="51" t="n">
        <f aca="false">K33/F33*100</f>
        <v>20.726392251816</v>
      </c>
      <c r="V33" s="51" t="n">
        <f aca="false">L33/F33*100</f>
        <v>14.2372881355932</v>
      </c>
      <c r="W33" s="51" t="n">
        <f aca="false">L33/K33*100</f>
        <v>68.6915887850467</v>
      </c>
      <c r="X33" s="51" t="n">
        <f aca="false">N33/F33*100</f>
        <v>25.90799031477</v>
      </c>
      <c r="Y33" s="51" t="n">
        <f aca="false">N33/M33*100</f>
        <v>143.817204301075</v>
      </c>
      <c r="Z33" s="51" t="n">
        <f aca="false">O33/F33*100</f>
        <v>76.1259079903148</v>
      </c>
      <c r="AA33" s="51" t="n">
        <f aca="false">H33/F33*100</f>
        <v>67.1670702179177</v>
      </c>
      <c r="AB33" s="52" t="n">
        <f aca="false">I33/F33*100</f>
        <v>66.6343825665859</v>
      </c>
    </row>
    <row r="34" customFormat="false" ht="15" hidden="false" customHeight="false" outlineLevel="0" collapsed="false">
      <c r="A34" s="49" t="s">
        <v>32</v>
      </c>
      <c r="B34" s="33" t="s">
        <v>301</v>
      </c>
      <c r="C34" s="33" t="s">
        <v>310</v>
      </c>
      <c r="D34" s="33" t="s">
        <v>115</v>
      </c>
      <c r="E34" s="33" t="s">
        <v>225</v>
      </c>
      <c r="F34" s="50" t="n">
        <v>2.018</v>
      </c>
      <c r="G34" s="55" t="n">
        <v>1.142</v>
      </c>
      <c r="H34" s="50" t="n">
        <v>1.343</v>
      </c>
      <c r="I34" s="50" t="n">
        <v>1.363</v>
      </c>
      <c r="J34" s="55" t="n">
        <v>0.542</v>
      </c>
      <c r="K34" s="55" t="n">
        <v>0.408</v>
      </c>
      <c r="L34" s="55" t="n">
        <v>0.306</v>
      </c>
      <c r="M34" s="55" t="n">
        <v>0.364</v>
      </c>
      <c r="N34" s="55" t="n">
        <v>0.544</v>
      </c>
      <c r="O34" s="50" t="n">
        <v>1.546</v>
      </c>
      <c r="P34" s="50" t="n">
        <f aca="false">H34+I34/2</f>
        <v>2.0245</v>
      </c>
      <c r="Q34" s="51" t="n">
        <f aca="false">G34/F34*100</f>
        <v>56.5906838453915</v>
      </c>
      <c r="R34" s="51" t="n">
        <f aca="false">G34/H34*100</f>
        <v>85.0335070737156</v>
      </c>
      <c r="S34" s="51" t="n">
        <f aca="false">P34/F34*100</f>
        <v>100.322101090188</v>
      </c>
      <c r="T34" s="51" t="n">
        <f aca="false">J34/F34*100</f>
        <v>26.8582755203172</v>
      </c>
      <c r="U34" s="51" t="n">
        <f aca="false">K34/F34*100</f>
        <v>20.2180376610505</v>
      </c>
      <c r="V34" s="51" t="n">
        <f aca="false">L34/F34*100</f>
        <v>15.1635282457879</v>
      </c>
      <c r="W34" s="51" t="n">
        <f aca="false">L34/K34*100</f>
        <v>75</v>
      </c>
      <c r="X34" s="51" t="n">
        <f aca="false">N34/F34*100</f>
        <v>26.9573835480674</v>
      </c>
      <c r="Y34" s="51" t="n">
        <f aca="false">N34/M34*100</f>
        <v>149.45054945055</v>
      </c>
      <c r="Z34" s="51" t="n">
        <f aca="false">O34/F34*100</f>
        <v>76.6105054509415</v>
      </c>
      <c r="AA34" s="51" t="n">
        <f aca="false">H34/F34*100</f>
        <v>66.5510406342914</v>
      </c>
      <c r="AB34" s="52" t="n">
        <f aca="false">I34/F34*100</f>
        <v>67.5421209117939</v>
      </c>
    </row>
    <row r="35" customFormat="false" ht="15" hidden="false" customHeight="false" outlineLevel="0" collapsed="false">
      <c r="A35" s="49" t="s">
        <v>32</v>
      </c>
      <c r="B35" s="33" t="s">
        <v>301</v>
      </c>
      <c r="C35" s="33" t="s">
        <v>311</v>
      </c>
      <c r="D35" s="33" t="s">
        <v>115</v>
      </c>
      <c r="E35" s="33" t="s">
        <v>225</v>
      </c>
      <c r="F35" s="50" t="n">
        <v>1.946</v>
      </c>
      <c r="G35" s="50" t="n">
        <v>1.1</v>
      </c>
      <c r="H35" s="50" t="n">
        <v>1.323</v>
      </c>
      <c r="I35" s="50" t="n">
        <v>1.281</v>
      </c>
      <c r="J35" s="55" t="n">
        <v>0.547</v>
      </c>
      <c r="K35" s="55" t="n">
        <v>0.369</v>
      </c>
      <c r="L35" s="55" t="n">
        <v>0.252</v>
      </c>
      <c r="M35" s="55" t="n">
        <v>0.338</v>
      </c>
      <c r="N35" s="55" t="n">
        <v>0.478</v>
      </c>
      <c r="O35" s="50" t="n">
        <v>1.494</v>
      </c>
      <c r="P35" s="50" t="n">
        <f aca="false">H35+I35/2</f>
        <v>1.9635</v>
      </c>
      <c r="Q35" s="51" t="n">
        <f aca="false">G35/F35*100</f>
        <v>56.5262076053443</v>
      </c>
      <c r="R35" s="51" t="n">
        <f aca="false">G35/H35*100</f>
        <v>83.1443688586546</v>
      </c>
      <c r="S35" s="51" t="n">
        <f aca="false">P35/F35*100</f>
        <v>100.89928057554</v>
      </c>
      <c r="T35" s="51" t="n">
        <f aca="false">J35/F35*100</f>
        <v>28.1089414182939</v>
      </c>
      <c r="U35" s="51" t="n">
        <f aca="false">K35/F35*100</f>
        <v>18.96197327852</v>
      </c>
      <c r="V35" s="51" t="n">
        <f aca="false">L35/F35*100</f>
        <v>12.9496402877698</v>
      </c>
      <c r="W35" s="51" t="n">
        <f aca="false">L35/K35*100</f>
        <v>68.2926829268293</v>
      </c>
      <c r="X35" s="51" t="n">
        <f aca="false">N35/F35*100</f>
        <v>24.5632065775951</v>
      </c>
      <c r="Y35" s="51" t="n">
        <f aca="false">N35/M35*100</f>
        <v>141.420118343195</v>
      </c>
      <c r="Z35" s="51" t="n">
        <f aca="false">O35/F35*100</f>
        <v>76.7728674203494</v>
      </c>
      <c r="AA35" s="51" t="n">
        <f aca="false">H35/F35*100</f>
        <v>67.9856115107914</v>
      </c>
      <c r="AB35" s="52" t="n">
        <f aca="false">I35/F35*100</f>
        <v>65.8273381294964</v>
      </c>
    </row>
    <row r="36" customFormat="false" ht="15" hidden="false" customHeight="false" outlineLevel="0" collapsed="false">
      <c r="A36" s="49" t="s">
        <v>32</v>
      </c>
      <c r="B36" s="33" t="s">
        <v>301</v>
      </c>
      <c r="C36" s="33" t="s">
        <v>242</v>
      </c>
      <c r="D36" s="33" t="s">
        <v>115</v>
      </c>
      <c r="E36" s="33" t="s">
        <v>225</v>
      </c>
      <c r="F36" s="50" t="n">
        <v>1.832</v>
      </c>
      <c r="G36" s="55" t="n">
        <v>1.059</v>
      </c>
      <c r="H36" s="50" t="n">
        <v>1.142</v>
      </c>
      <c r="I36" s="50" t="n">
        <v>1.218</v>
      </c>
      <c r="J36" s="55" t="n">
        <v>0.51</v>
      </c>
      <c r="K36" s="55" t="n">
        <v>0.337</v>
      </c>
      <c r="L36" s="55" t="n">
        <v>0.239</v>
      </c>
      <c r="M36" s="55" t="n">
        <v>0.317</v>
      </c>
      <c r="N36" s="55" t="n">
        <v>0.475</v>
      </c>
      <c r="O36" s="50" t="n">
        <v>1.473</v>
      </c>
      <c r="P36" s="50" t="n">
        <f aca="false">H36+I36/2</f>
        <v>1.751</v>
      </c>
      <c r="Q36" s="51" t="n">
        <f aca="false">G36/F36*100</f>
        <v>57.8056768558952</v>
      </c>
      <c r="R36" s="51" t="n">
        <f aca="false">G36/H36*100</f>
        <v>92.7320490367776</v>
      </c>
      <c r="S36" s="51" t="n">
        <f aca="false">P36/F36*100</f>
        <v>95.5786026200873</v>
      </c>
      <c r="T36" s="51" t="n">
        <f aca="false">J36/F36*100</f>
        <v>27.8384279475983</v>
      </c>
      <c r="U36" s="51" t="n">
        <f aca="false">K36/F36*100</f>
        <v>18.3951965065502</v>
      </c>
      <c r="V36" s="51" t="n">
        <f aca="false">L36/F36*100</f>
        <v>13.0458515283843</v>
      </c>
      <c r="W36" s="51" t="n">
        <f aca="false">L36/K36*100</f>
        <v>70.919881305638</v>
      </c>
      <c r="X36" s="51" t="n">
        <f aca="false">N36/F36*100</f>
        <v>25.9279475982533</v>
      </c>
      <c r="Y36" s="51" t="n">
        <f aca="false">N36/M36*100</f>
        <v>149.842271293375</v>
      </c>
      <c r="Z36" s="51" t="n">
        <f aca="false">O36/F36*100</f>
        <v>80.4039301310044</v>
      </c>
      <c r="AA36" s="51" t="n">
        <f aca="false">H36/F36*100</f>
        <v>62.3362445414847</v>
      </c>
      <c r="AB36" s="52" t="n">
        <f aca="false">I36/F36*100</f>
        <v>66.4847161572052</v>
      </c>
    </row>
    <row r="37" customFormat="false" ht="15" hidden="false" customHeight="false" outlineLevel="0" collapsed="false">
      <c r="A37" s="49" t="s">
        <v>32</v>
      </c>
      <c r="B37" s="33" t="s">
        <v>301</v>
      </c>
      <c r="C37" s="33" t="s">
        <v>243</v>
      </c>
      <c r="D37" s="33" t="s">
        <v>115</v>
      </c>
      <c r="E37" s="33" t="s">
        <v>225</v>
      </c>
      <c r="F37" s="50" t="n">
        <v>1.716</v>
      </c>
      <c r="G37" s="50" t="s">
        <v>302</v>
      </c>
      <c r="H37" s="50" t="n">
        <v>1.069</v>
      </c>
      <c r="I37" s="50" t="n">
        <v>1.156</v>
      </c>
      <c r="J37" s="55" t="n">
        <v>0.489</v>
      </c>
      <c r="K37" s="55" t="n">
        <v>0.33</v>
      </c>
      <c r="L37" s="55" t="n">
        <v>0.222</v>
      </c>
      <c r="M37" s="55" t="n">
        <v>0.294</v>
      </c>
      <c r="N37" s="55" t="n">
        <v>0.434</v>
      </c>
      <c r="O37" s="50" t="n">
        <v>1.328</v>
      </c>
      <c r="P37" s="50" t="n">
        <f aca="false">H37+I37/2</f>
        <v>1.647</v>
      </c>
      <c r="Q37" s="50" t="s">
        <v>302</v>
      </c>
      <c r="R37" s="50" t="s">
        <v>302</v>
      </c>
      <c r="S37" s="51" t="n">
        <f aca="false">P37/F37*100</f>
        <v>95.979020979021</v>
      </c>
      <c r="T37" s="51" t="n">
        <f aca="false">J37/F37*100</f>
        <v>28.4965034965035</v>
      </c>
      <c r="U37" s="51" t="n">
        <f aca="false">K37/F37*100</f>
        <v>19.2307692307692</v>
      </c>
      <c r="V37" s="51" t="n">
        <f aca="false">L37/F37*100</f>
        <v>12.9370629370629</v>
      </c>
      <c r="W37" s="51" t="n">
        <f aca="false">L37/K37*100</f>
        <v>67.2727272727273</v>
      </c>
      <c r="X37" s="51" t="n">
        <f aca="false">N37/F37*100</f>
        <v>25.2913752913753</v>
      </c>
      <c r="Y37" s="51" t="n">
        <f aca="false">N37/M37*100</f>
        <v>147.619047619048</v>
      </c>
      <c r="Z37" s="51" t="n">
        <f aca="false">O37/F37*100</f>
        <v>77.3892773892774</v>
      </c>
      <c r="AA37" s="51" t="n">
        <f aca="false">H37/F37*100</f>
        <v>62.2960372960373</v>
      </c>
      <c r="AB37" s="52" t="n">
        <f aca="false">I37/F37*100</f>
        <v>67.3659673659674</v>
      </c>
    </row>
    <row r="38" customFormat="false" ht="15" hidden="false" customHeight="false" outlineLevel="0" collapsed="false">
      <c r="A38" s="49" t="s">
        <v>32</v>
      </c>
      <c r="B38" s="33" t="s">
        <v>301</v>
      </c>
      <c r="C38" s="33" t="s">
        <v>218</v>
      </c>
      <c r="D38" s="33" t="s">
        <v>119</v>
      </c>
      <c r="E38" s="33" t="s">
        <v>225</v>
      </c>
      <c r="F38" s="50" t="n">
        <v>1.954</v>
      </c>
      <c r="G38" s="55" t="n">
        <v>1.125</v>
      </c>
      <c r="H38" s="50" t="n">
        <v>1.236</v>
      </c>
      <c r="I38" s="50" t="n">
        <v>1.276</v>
      </c>
      <c r="J38" s="55" t="n">
        <v>0.542</v>
      </c>
      <c r="K38" s="55" t="n">
        <v>0.393</v>
      </c>
      <c r="L38" s="55" t="n">
        <v>0.273</v>
      </c>
      <c r="M38" s="55" t="n">
        <v>0.344</v>
      </c>
      <c r="N38" s="55" t="n">
        <v>0.492</v>
      </c>
      <c r="O38" s="50" t="n">
        <v>1.513</v>
      </c>
      <c r="P38" s="50" t="n">
        <f aca="false">H38+I38/2</f>
        <v>1.874</v>
      </c>
      <c r="Q38" s="51" t="n">
        <f aca="false">G38/F38*100</f>
        <v>57.5742067553736</v>
      </c>
      <c r="R38" s="51" t="n">
        <f aca="false">G38/H38*100</f>
        <v>91.0194174757282</v>
      </c>
      <c r="S38" s="51" t="n">
        <f aca="false">P38/F38*100</f>
        <v>95.9058341862846</v>
      </c>
      <c r="T38" s="51" t="n">
        <f aca="false">J38/F38*100</f>
        <v>27.7379733879222</v>
      </c>
      <c r="U38" s="51" t="n">
        <f aca="false">K38/F38*100</f>
        <v>20.1125895598772</v>
      </c>
      <c r="V38" s="51" t="n">
        <f aca="false">L38/F38*100</f>
        <v>13.971340839304</v>
      </c>
      <c r="W38" s="51" t="n">
        <f aca="false">L38/K38*100</f>
        <v>69.4656488549618</v>
      </c>
      <c r="X38" s="51" t="n">
        <f aca="false">N38/F38*100</f>
        <v>25.17911975435</v>
      </c>
      <c r="Y38" s="51" t="n">
        <f aca="false">N38/M38*100</f>
        <v>143.023255813954</v>
      </c>
      <c r="Z38" s="51" t="n">
        <f aca="false">O38/F38*100</f>
        <v>77.4309109518936</v>
      </c>
      <c r="AA38" s="51" t="n">
        <f aca="false">H38/F38*100</f>
        <v>63.2548618219038</v>
      </c>
      <c r="AB38" s="52" t="n">
        <f aca="false">I38/F38*100</f>
        <v>65.3019447287615</v>
      </c>
    </row>
    <row r="39" customFormat="false" ht="15" hidden="false" customHeight="false" outlineLevel="0" collapsed="false">
      <c r="A39" s="49" t="s">
        <v>32</v>
      </c>
      <c r="B39" s="33" t="s">
        <v>301</v>
      </c>
      <c r="C39" s="33" t="s">
        <v>238</v>
      </c>
      <c r="D39" s="33" t="s">
        <v>119</v>
      </c>
      <c r="E39" s="33" t="s">
        <v>225</v>
      </c>
      <c r="F39" s="50" t="n">
        <v>2.257</v>
      </c>
      <c r="G39" s="50" t="n">
        <v>1.217</v>
      </c>
      <c r="H39" s="50" t="n">
        <v>1.492</v>
      </c>
      <c r="I39" s="50" t="n">
        <v>1.524</v>
      </c>
      <c r="J39" s="55" t="n">
        <v>0.606</v>
      </c>
      <c r="K39" s="55" t="n">
        <v>0.461</v>
      </c>
      <c r="L39" s="55" t="n">
        <v>0.345</v>
      </c>
      <c r="M39" s="55" t="n">
        <v>0.398</v>
      </c>
      <c r="N39" s="55" t="n">
        <v>0.576</v>
      </c>
      <c r="O39" s="50" t="n">
        <v>1.679</v>
      </c>
      <c r="P39" s="50" t="n">
        <f aca="false">H39+I39/2</f>
        <v>2.254</v>
      </c>
      <c r="Q39" s="51" t="n">
        <f aca="false">G39/F39*100</f>
        <v>53.9211342490031</v>
      </c>
      <c r="R39" s="51" t="n">
        <f aca="false">G39/H39*100</f>
        <v>81.5683646112601</v>
      </c>
      <c r="S39" s="51" t="n">
        <f aca="false">P39/F39*100</f>
        <v>99.867080194949</v>
      </c>
      <c r="T39" s="51" t="n">
        <f aca="false">J39/F39*100</f>
        <v>26.8498006202924</v>
      </c>
      <c r="U39" s="51" t="n">
        <f aca="false">K39/F39*100</f>
        <v>20.4253433761631</v>
      </c>
      <c r="V39" s="51" t="n">
        <f aca="false">L39/F39*100</f>
        <v>15.2857775808595</v>
      </c>
      <c r="W39" s="51" t="n">
        <f aca="false">L39/K39*100</f>
        <v>74.8373101952278</v>
      </c>
      <c r="X39" s="51" t="n">
        <f aca="false">N39/F39*100</f>
        <v>25.5206025697829</v>
      </c>
      <c r="Y39" s="51" t="n">
        <f aca="false">N39/M39*100</f>
        <v>144.723618090452</v>
      </c>
      <c r="Z39" s="51" t="n">
        <f aca="false">O39/F39*100</f>
        <v>74.3907842268498</v>
      </c>
      <c r="AA39" s="51" t="n">
        <f aca="false">H39/F39*100</f>
        <v>66.1054497120071</v>
      </c>
      <c r="AB39" s="52" t="n">
        <f aca="false">I39/F39*100</f>
        <v>67.5232609658839</v>
      </c>
    </row>
    <row r="40" customFormat="false" ht="15" hidden="false" customHeight="false" outlineLevel="0" collapsed="false">
      <c r="A40" s="49" t="s">
        <v>32</v>
      </c>
      <c r="B40" s="33" t="s">
        <v>301</v>
      </c>
      <c r="C40" s="33" t="s">
        <v>239</v>
      </c>
      <c r="D40" s="33" t="s">
        <v>119</v>
      </c>
      <c r="E40" s="33" t="s">
        <v>225</v>
      </c>
      <c r="F40" s="50" t="n">
        <v>1.768</v>
      </c>
      <c r="G40" s="55" t="n">
        <v>1.025</v>
      </c>
      <c r="H40" s="50" t="n">
        <v>1.159</v>
      </c>
      <c r="I40" s="50" t="n">
        <v>1.245</v>
      </c>
      <c r="J40" s="55" t="n">
        <v>0.467</v>
      </c>
      <c r="K40" s="55" t="n">
        <v>0.351</v>
      </c>
      <c r="L40" s="55" t="n">
        <v>0.228</v>
      </c>
      <c r="M40" s="55" t="n">
        <v>0.319</v>
      </c>
      <c r="N40" s="55" t="n">
        <v>0.464</v>
      </c>
      <c r="O40" s="50" t="n">
        <v>1.399</v>
      </c>
      <c r="P40" s="50" t="n">
        <f aca="false">H40+I40/2</f>
        <v>1.7815</v>
      </c>
      <c r="Q40" s="51" t="n">
        <f aca="false">G40/F40*100</f>
        <v>57.9751131221719</v>
      </c>
      <c r="R40" s="51" t="n">
        <f aca="false">G40/H40*100</f>
        <v>88.4383088869715</v>
      </c>
      <c r="S40" s="51" t="n">
        <f aca="false">P40/F40*100</f>
        <v>100.763574660633</v>
      </c>
      <c r="T40" s="51" t="n">
        <f aca="false">J40/F40*100</f>
        <v>26.4140271493213</v>
      </c>
      <c r="U40" s="51" t="n">
        <f aca="false">K40/F40*100</f>
        <v>19.8529411764706</v>
      </c>
      <c r="V40" s="51" t="n">
        <f aca="false">L40/F40*100</f>
        <v>12.89592760181</v>
      </c>
      <c r="W40" s="51" t="n">
        <f aca="false">L40/K40*100</f>
        <v>64.957264957265</v>
      </c>
      <c r="X40" s="51" t="n">
        <f aca="false">N40/F40*100</f>
        <v>26.2443438914027</v>
      </c>
      <c r="Y40" s="51" t="n">
        <f aca="false">N40/M40*100</f>
        <v>145.454545454545</v>
      </c>
      <c r="Z40" s="51" t="n">
        <f aca="false">O40/F40*100</f>
        <v>79.1289592760181</v>
      </c>
      <c r="AA40" s="51" t="n">
        <f aca="false">H40/F40*100</f>
        <v>65.5542986425339</v>
      </c>
      <c r="AB40" s="52" t="n">
        <f aca="false">I40/F40*100</f>
        <v>70.4185520361991</v>
      </c>
    </row>
    <row r="41" customFormat="false" ht="15" hidden="false" customHeight="false" outlineLevel="0" collapsed="false">
      <c r="A41" s="49" t="s">
        <v>32</v>
      </c>
      <c r="B41" s="33" t="s">
        <v>301</v>
      </c>
      <c r="C41" s="33" t="s">
        <v>212</v>
      </c>
      <c r="D41" s="33" t="s">
        <v>111</v>
      </c>
      <c r="E41" s="33" t="s">
        <v>225</v>
      </c>
      <c r="F41" s="50" t="n">
        <v>1.924</v>
      </c>
      <c r="G41" s="50" t="n">
        <v>1.132</v>
      </c>
      <c r="H41" s="50" t="n">
        <v>1.268</v>
      </c>
      <c r="I41" s="50" t="n">
        <v>1.325</v>
      </c>
      <c r="J41" s="55" t="n">
        <v>0.559</v>
      </c>
      <c r="K41" s="55" t="n">
        <v>0.396</v>
      </c>
      <c r="L41" s="55" t="n">
        <v>0.278</v>
      </c>
      <c r="M41" s="55" t="n">
        <v>0.361</v>
      </c>
      <c r="N41" s="55" t="n">
        <v>0.482</v>
      </c>
      <c r="O41" s="50" t="n">
        <v>1.586</v>
      </c>
      <c r="P41" s="50" t="n">
        <f aca="false">H41+I41/2</f>
        <v>1.9305</v>
      </c>
      <c r="Q41" s="51" t="n">
        <f aca="false">G41/F41*100</f>
        <v>58.8357588357588</v>
      </c>
      <c r="R41" s="51" t="n">
        <f aca="false">G41/H41*100</f>
        <v>89.2744479495268</v>
      </c>
      <c r="S41" s="51" t="n">
        <f aca="false">P41/F41*100</f>
        <v>100.337837837838</v>
      </c>
      <c r="T41" s="51" t="n">
        <f aca="false">J41/F41*100</f>
        <v>29.0540540540541</v>
      </c>
      <c r="U41" s="51" t="n">
        <f aca="false">K41/F41*100</f>
        <v>20.5821205821206</v>
      </c>
      <c r="V41" s="51" t="n">
        <f aca="false">L41/F41*100</f>
        <v>14.4490644490645</v>
      </c>
      <c r="W41" s="51" t="n">
        <f aca="false">L41/K41*100</f>
        <v>70.2020202020202</v>
      </c>
      <c r="X41" s="51" t="n">
        <f aca="false">N41/F41*100</f>
        <v>25.0519750519751</v>
      </c>
      <c r="Y41" s="51" t="n">
        <f aca="false">N41/M41*100</f>
        <v>133.518005540166</v>
      </c>
      <c r="Z41" s="51" t="n">
        <f aca="false">O41/F41*100</f>
        <v>82.4324324324324</v>
      </c>
      <c r="AA41" s="51" t="n">
        <f aca="false">H41/F41*100</f>
        <v>65.9043659043659</v>
      </c>
      <c r="AB41" s="52" t="n">
        <f aca="false">I41/F41*100</f>
        <v>68.8669438669439</v>
      </c>
    </row>
    <row r="42" customFormat="false" ht="15" hidden="false" customHeight="false" outlineLevel="0" collapsed="false">
      <c r="A42" s="54" t="s">
        <v>32</v>
      </c>
      <c r="B42" s="38" t="s">
        <v>312</v>
      </c>
      <c r="C42" s="38" t="s">
        <v>35</v>
      </c>
      <c r="D42" s="38" t="s">
        <v>36</v>
      </c>
      <c r="E42" s="38" t="s">
        <v>254</v>
      </c>
      <c r="F42" s="55" t="n">
        <v>2.377</v>
      </c>
      <c r="G42" s="55" t="n">
        <v>1.268</v>
      </c>
      <c r="H42" s="55" t="n">
        <v>1.588</v>
      </c>
      <c r="I42" s="55" t="n">
        <v>1.611</v>
      </c>
      <c r="J42" s="55" t="n">
        <v>0.644</v>
      </c>
      <c r="K42" s="55" t="n">
        <v>0.469</v>
      </c>
      <c r="L42" s="55" t="n">
        <v>0.332</v>
      </c>
      <c r="M42" s="55" t="n">
        <v>0.411</v>
      </c>
      <c r="N42" s="55" t="n">
        <v>0.574</v>
      </c>
      <c r="O42" s="55" t="n">
        <v>1.707</v>
      </c>
      <c r="P42" s="50" t="n">
        <f aca="false">H42+I42/2</f>
        <v>2.3935</v>
      </c>
      <c r="Q42" s="51" t="n">
        <f aca="false">G42/F42*100</f>
        <v>53.3445519562474</v>
      </c>
      <c r="R42" s="51" t="n">
        <f aca="false">G42/H42*100</f>
        <v>79.8488664987406</v>
      </c>
      <c r="S42" s="51" t="n">
        <f aca="false">P42/F42*100</f>
        <v>100.694152292806</v>
      </c>
      <c r="T42" s="51" t="n">
        <f aca="false">J42/F42*100</f>
        <v>27.0929743374001</v>
      </c>
      <c r="U42" s="51" t="n">
        <f aca="false">K42/F42*100</f>
        <v>19.7307530500631</v>
      </c>
      <c r="V42" s="51" t="n">
        <f aca="false">L42/F42*100</f>
        <v>13.9671855279764</v>
      </c>
      <c r="W42" s="51" t="n">
        <f aca="false">L42/K42*100</f>
        <v>70.7889125799574</v>
      </c>
      <c r="X42" s="51" t="n">
        <f aca="false">N42/F42*100</f>
        <v>24.1480858224653</v>
      </c>
      <c r="Y42" s="51" t="n">
        <f aca="false">N42/M42*100</f>
        <v>139.659367396594</v>
      </c>
      <c r="Z42" s="51" t="n">
        <f aca="false">O42/F42*100</f>
        <v>71.8132099284813</v>
      </c>
      <c r="AA42" s="51" t="n">
        <f aca="false">H42/F42*100</f>
        <v>66.8068994530921</v>
      </c>
      <c r="AB42" s="52" t="n">
        <f aca="false">I42/F42*100</f>
        <v>67.7745056794279</v>
      </c>
    </row>
    <row r="43" customFormat="false" ht="15" hidden="false" customHeight="false" outlineLevel="0" collapsed="false">
      <c r="A43" s="54" t="s">
        <v>32</v>
      </c>
      <c r="B43" s="38" t="s">
        <v>312</v>
      </c>
      <c r="C43" s="38" t="s">
        <v>313</v>
      </c>
      <c r="D43" s="38" t="s">
        <v>36</v>
      </c>
      <c r="E43" s="38" t="s">
        <v>254</v>
      </c>
      <c r="F43" s="55" t="n">
        <v>2.222</v>
      </c>
      <c r="G43" s="55" t="n">
        <v>1.233</v>
      </c>
      <c r="H43" s="55" t="n">
        <v>1.473</v>
      </c>
      <c r="I43" s="55" t="n">
        <v>1.557</v>
      </c>
      <c r="J43" s="55" t="n">
        <v>0.694</v>
      </c>
      <c r="K43" s="55" t="n">
        <v>0.461</v>
      </c>
      <c r="L43" s="55" t="n">
        <v>0.298</v>
      </c>
      <c r="M43" s="55" t="n">
        <v>0.39</v>
      </c>
      <c r="N43" s="55" t="n">
        <v>0.549</v>
      </c>
      <c r="O43" s="55" t="n">
        <v>1.599</v>
      </c>
      <c r="P43" s="50" t="n">
        <f aca="false">H43+I43/2</f>
        <v>2.2515</v>
      </c>
      <c r="Q43" s="51" t="n">
        <f aca="false">G43/F43*100</f>
        <v>55.4905490549055</v>
      </c>
      <c r="R43" s="51" t="n">
        <f aca="false">G43/H43*100</f>
        <v>83.7067209775967</v>
      </c>
      <c r="S43" s="51" t="n">
        <f aca="false">P43/F43*100</f>
        <v>101.327632763276</v>
      </c>
      <c r="T43" s="51" t="n">
        <f aca="false">J43/F43*100</f>
        <v>31.2331233123312</v>
      </c>
      <c r="U43" s="51" t="n">
        <f aca="false">K43/F43*100</f>
        <v>20.7470747074707</v>
      </c>
      <c r="V43" s="51" t="n">
        <f aca="false">L43/F43*100</f>
        <v>13.4113411341134</v>
      </c>
      <c r="W43" s="51" t="n">
        <f aca="false">L43/K43*100</f>
        <v>64.6420824295011</v>
      </c>
      <c r="X43" s="51" t="n">
        <f aca="false">N43/F43*100</f>
        <v>24.7074707470747</v>
      </c>
      <c r="Y43" s="51" t="n">
        <f aca="false">N43/M43*100</f>
        <v>140.769230769231</v>
      </c>
      <c r="Z43" s="51" t="n">
        <f aca="false">O43/F43*100</f>
        <v>71.962196219622</v>
      </c>
      <c r="AA43" s="51" t="n">
        <f aca="false">H43/F43*100</f>
        <v>66.2916291629163</v>
      </c>
      <c r="AB43" s="52" t="n">
        <f aca="false">I43/F43*100</f>
        <v>70.0720072007201</v>
      </c>
    </row>
    <row r="44" customFormat="false" ht="15" hidden="false" customHeight="false" outlineLevel="0" collapsed="false">
      <c r="A44" s="54" t="s">
        <v>32</v>
      </c>
      <c r="B44" s="38" t="s">
        <v>312</v>
      </c>
      <c r="C44" s="38" t="s">
        <v>256</v>
      </c>
      <c r="D44" s="38" t="s">
        <v>36</v>
      </c>
      <c r="E44" s="38" t="s">
        <v>254</v>
      </c>
      <c r="F44" s="55" t="n">
        <v>2.252</v>
      </c>
      <c r="G44" s="55" t="n">
        <v>1.201</v>
      </c>
      <c r="H44" s="55" t="n">
        <v>1.564</v>
      </c>
      <c r="I44" s="55" t="n">
        <v>1.545</v>
      </c>
      <c r="J44" s="55" t="n">
        <v>0.676</v>
      </c>
      <c r="K44" s="55" t="n">
        <v>0.463</v>
      </c>
      <c r="L44" s="55" t="n">
        <v>0.315</v>
      </c>
      <c r="M44" s="55" t="n">
        <v>0.398</v>
      </c>
      <c r="N44" s="55" t="n">
        <v>0.56</v>
      </c>
      <c r="O44" s="55" t="n">
        <v>1.708</v>
      </c>
      <c r="P44" s="50" t="n">
        <f aca="false">H44+I44/2</f>
        <v>2.3365</v>
      </c>
      <c r="Q44" s="51" t="n">
        <f aca="false">G44/F44*100</f>
        <v>53.3303730017762</v>
      </c>
      <c r="R44" s="51" t="n">
        <f aca="false">G44/H44*100</f>
        <v>76.7902813299233</v>
      </c>
      <c r="S44" s="51" t="n">
        <f aca="false">P44/F44*100</f>
        <v>103.752220248668</v>
      </c>
      <c r="T44" s="51" t="n">
        <f aca="false">J44/F44*100</f>
        <v>30.0177619893428</v>
      </c>
      <c r="U44" s="51" t="n">
        <f aca="false">K44/F44*100</f>
        <v>20.5595026642984</v>
      </c>
      <c r="V44" s="51" t="n">
        <f aca="false">L44/F44*100</f>
        <v>13.98756660746</v>
      </c>
      <c r="W44" s="51" t="n">
        <f aca="false">L44/K44*100</f>
        <v>68.0345572354212</v>
      </c>
      <c r="X44" s="51" t="n">
        <f aca="false">N44/F44*100</f>
        <v>24.866785079929</v>
      </c>
      <c r="Y44" s="51" t="n">
        <f aca="false">N44/M44*100</f>
        <v>140.70351758794</v>
      </c>
      <c r="Z44" s="51" t="n">
        <f aca="false">O44/F44*100</f>
        <v>75.8436944937833</v>
      </c>
      <c r="AA44" s="51" t="n">
        <f aca="false">H44/F44*100</f>
        <v>69.449378330373</v>
      </c>
      <c r="AB44" s="52" t="n">
        <f aca="false">I44/F44*100</f>
        <v>68.6056838365897</v>
      </c>
    </row>
    <row r="45" customFormat="false" ht="15" hidden="false" customHeight="false" outlineLevel="0" collapsed="false">
      <c r="A45" s="49" t="s">
        <v>32</v>
      </c>
      <c r="B45" s="33" t="s">
        <v>312</v>
      </c>
      <c r="C45" s="33" t="s">
        <v>55</v>
      </c>
      <c r="D45" s="33" t="s">
        <v>56</v>
      </c>
      <c r="E45" s="33" t="s">
        <v>254</v>
      </c>
      <c r="F45" s="50" t="n">
        <v>2.051</v>
      </c>
      <c r="G45" s="55" t="n">
        <v>1.136</v>
      </c>
      <c r="H45" s="50" t="n">
        <v>1.344</v>
      </c>
      <c r="I45" s="50" t="n">
        <v>1.345</v>
      </c>
      <c r="J45" s="55" t="n">
        <v>0.606</v>
      </c>
      <c r="K45" s="55" t="n">
        <v>0.437</v>
      </c>
      <c r="L45" s="55" t="n">
        <v>0.281</v>
      </c>
      <c r="M45" s="55" t="n">
        <v>0.368</v>
      </c>
      <c r="N45" s="55" t="n">
        <v>0.528</v>
      </c>
      <c r="O45" s="50" t="n">
        <v>1.592</v>
      </c>
      <c r="P45" s="50" t="n">
        <f aca="false">H45+I45/2</f>
        <v>2.0165</v>
      </c>
      <c r="Q45" s="51" t="n">
        <f aca="false">G45/F45*100</f>
        <v>55.3876157971721</v>
      </c>
      <c r="R45" s="51" t="n">
        <f aca="false">G45/H45*100</f>
        <v>84.5238095238095</v>
      </c>
      <c r="S45" s="51" t="n">
        <f aca="false">P45/F45*100</f>
        <v>98.3178937103852</v>
      </c>
      <c r="T45" s="51" t="n">
        <f aca="false">J45/F45*100</f>
        <v>29.5465626523647</v>
      </c>
      <c r="U45" s="51" t="n">
        <f aca="false">K45/F45*100</f>
        <v>21.3066796684544</v>
      </c>
      <c r="V45" s="51" t="n">
        <f aca="false">L45/F45*100</f>
        <v>13.7006338371526</v>
      </c>
      <c r="W45" s="51" t="n">
        <f aca="false">L45/K45*100</f>
        <v>64.3020594965675</v>
      </c>
      <c r="X45" s="51" t="n">
        <f aca="false">N45/F45*100</f>
        <v>25.7435397367138</v>
      </c>
      <c r="Y45" s="51" t="n">
        <f aca="false">N45/M45*100</f>
        <v>143.478260869565</v>
      </c>
      <c r="Z45" s="51" t="n">
        <f aca="false">O45/F45*100</f>
        <v>77.6206728425158</v>
      </c>
      <c r="AA45" s="51" t="n">
        <f aca="false">H45/F45*100</f>
        <v>65.5290102389078</v>
      </c>
      <c r="AB45" s="52" t="n">
        <f aca="false">I45/F45*100</f>
        <v>65.5777669429547</v>
      </c>
    </row>
    <row r="46" customFormat="false" ht="15" hidden="false" customHeight="false" outlineLevel="0" collapsed="false">
      <c r="A46" s="49" t="s">
        <v>32</v>
      </c>
      <c r="B46" s="33" t="s">
        <v>312</v>
      </c>
      <c r="C46" s="33" t="s">
        <v>259</v>
      </c>
      <c r="D46" s="33" t="s">
        <v>56</v>
      </c>
      <c r="E46" s="33" t="s">
        <v>254</v>
      </c>
      <c r="F46" s="50" t="n">
        <v>1.866</v>
      </c>
      <c r="G46" s="55" t="n">
        <v>1.068</v>
      </c>
      <c r="H46" s="50" t="n">
        <v>1.207</v>
      </c>
      <c r="I46" s="50" t="n">
        <v>1.293</v>
      </c>
      <c r="J46" s="55" t="n">
        <v>0.518</v>
      </c>
      <c r="K46" s="55" t="n">
        <v>0.36</v>
      </c>
      <c r="L46" s="55" t="n">
        <v>0.248</v>
      </c>
      <c r="M46" s="55" t="n">
        <v>0.321</v>
      </c>
      <c r="N46" s="55" t="n">
        <v>0.452</v>
      </c>
      <c r="O46" s="50" t="n">
        <v>1.443</v>
      </c>
      <c r="P46" s="50" t="n">
        <f aca="false">H46+I46/2</f>
        <v>1.8535</v>
      </c>
      <c r="Q46" s="51" t="n">
        <f aca="false">G46/F46*100</f>
        <v>57.2347266881029</v>
      </c>
      <c r="R46" s="51" t="n">
        <f aca="false">G46/H46*100</f>
        <v>88.4838442419221</v>
      </c>
      <c r="S46" s="51" t="n">
        <f aca="false">P46/F46*100</f>
        <v>99.3301178992497</v>
      </c>
      <c r="T46" s="51" t="n">
        <f aca="false">J46/F46*100</f>
        <v>27.7599142550911</v>
      </c>
      <c r="U46" s="51" t="n">
        <f aca="false">K46/F46*100</f>
        <v>19.2926045016077</v>
      </c>
      <c r="V46" s="51" t="n">
        <f aca="false">L46/F46*100</f>
        <v>13.2904608788853</v>
      </c>
      <c r="W46" s="51" t="n">
        <f aca="false">L46/K46*100</f>
        <v>68.8888888888889</v>
      </c>
      <c r="X46" s="51" t="n">
        <f aca="false">N46/F46*100</f>
        <v>24.2229367631297</v>
      </c>
      <c r="Y46" s="51" t="n">
        <f aca="false">N46/M46*100</f>
        <v>140.809968847352</v>
      </c>
      <c r="Z46" s="51" t="n">
        <f aca="false">O46/F46*100</f>
        <v>77.3311897106109</v>
      </c>
      <c r="AA46" s="51" t="n">
        <f aca="false">H46/F46*100</f>
        <v>64.6838156484459</v>
      </c>
      <c r="AB46" s="52" t="n">
        <f aca="false">I46/F46*100</f>
        <v>69.2926045016077</v>
      </c>
    </row>
    <row r="47" customFormat="false" ht="15" hidden="false" customHeight="false" outlineLevel="0" collapsed="false">
      <c r="A47" s="49" t="s">
        <v>32</v>
      </c>
      <c r="B47" s="33" t="s">
        <v>312</v>
      </c>
      <c r="C47" s="33" t="s">
        <v>260</v>
      </c>
      <c r="D47" s="33" t="s">
        <v>56</v>
      </c>
      <c r="E47" s="33" t="s">
        <v>254</v>
      </c>
      <c r="F47" s="50" t="n">
        <v>1.701</v>
      </c>
      <c r="G47" s="55" t="n">
        <v>1.022</v>
      </c>
      <c r="H47" s="50" t="n">
        <v>1.132</v>
      </c>
      <c r="I47" s="50" t="n">
        <v>1.204</v>
      </c>
      <c r="J47" s="55" t="n">
        <v>0.536</v>
      </c>
      <c r="K47" s="55" t="n">
        <v>0.348</v>
      </c>
      <c r="L47" s="55" t="n">
        <v>0.258</v>
      </c>
      <c r="M47" s="55" t="n">
        <v>0.322</v>
      </c>
      <c r="N47" s="55" t="n">
        <v>0.437</v>
      </c>
      <c r="O47" s="50" t="n">
        <v>1.319</v>
      </c>
      <c r="P47" s="50" t="n">
        <f aca="false">H47+I47/2</f>
        <v>1.734</v>
      </c>
      <c r="Q47" s="51" t="n">
        <f aca="false">G47/F47*100</f>
        <v>60.082304526749</v>
      </c>
      <c r="R47" s="51" t="n">
        <f aca="false">G47/H47*100</f>
        <v>90.2826855123675</v>
      </c>
      <c r="S47" s="51" t="n">
        <f aca="false">P47/F47*100</f>
        <v>101.940035273369</v>
      </c>
      <c r="T47" s="51" t="n">
        <f aca="false">J47/F47*100</f>
        <v>31.5108759553204</v>
      </c>
      <c r="U47" s="51" t="n">
        <f aca="false">K47/F47*100</f>
        <v>20.4585537918871</v>
      </c>
      <c r="V47" s="51" t="n">
        <f aca="false">L47/F47*100</f>
        <v>15.1675485008818</v>
      </c>
      <c r="W47" s="51" t="n">
        <f aca="false">L47/K47*100</f>
        <v>74.1379310344828</v>
      </c>
      <c r="X47" s="51" t="n">
        <f aca="false">N47/F47*100</f>
        <v>25.6907701352146</v>
      </c>
      <c r="Y47" s="51" t="n">
        <f aca="false">N47/M47*100</f>
        <v>135.714285714286</v>
      </c>
      <c r="Z47" s="51" t="n">
        <f aca="false">O47/F47*100</f>
        <v>77.5426219870664</v>
      </c>
      <c r="AA47" s="51" t="n">
        <f aca="false">H47/F47*100</f>
        <v>66.549088771311</v>
      </c>
      <c r="AB47" s="52" t="n">
        <f aca="false">I47/F47*100</f>
        <v>70.7818930041152</v>
      </c>
    </row>
    <row r="48" customFormat="false" ht="15" hidden="false" customHeight="false" outlineLevel="0" collapsed="false">
      <c r="A48" s="49" t="s">
        <v>32</v>
      </c>
      <c r="B48" s="33" t="s">
        <v>312</v>
      </c>
      <c r="C48" s="33" t="s">
        <v>59</v>
      </c>
      <c r="D48" s="33" t="s">
        <v>60</v>
      </c>
      <c r="E48" s="33" t="s">
        <v>254</v>
      </c>
      <c r="F48" s="50" t="n">
        <v>1.831</v>
      </c>
      <c r="G48" s="55" t="n">
        <v>1.149</v>
      </c>
      <c r="H48" s="50" t="n">
        <v>1.268</v>
      </c>
      <c r="I48" s="50" t="n">
        <v>1.319</v>
      </c>
      <c r="J48" s="55" t="n">
        <v>0.556</v>
      </c>
      <c r="K48" s="55" t="n">
        <v>0.386</v>
      </c>
      <c r="L48" s="55" t="n">
        <v>0.274</v>
      </c>
      <c r="M48" s="55" t="n">
        <v>0.348</v>
      </c>
      <c r="N48" s="55" t="n">
        <v>0.473</v>
      </c>
      <c r="O48" s="50" t="n">
        <v>1.469</v>
      </c>
      <c r="P48" s="50" t="n">
        <f aca="false">H48+I48/2</f>
        <v>1.9275</v>
      </c>
      <c r="Q48" s="51" t="n">
        <f aca="false">G48/F48*100</f>
        <v>62.7525942108138</v>
      </c>
      <c r="R48" s="51" t="n">
        <f aca="false">G48/H48*100</f>
        <v>90.615141955836</v>
      </c>
      <c r="S48" s="51" t="n">
        <f aca="false">P48/F48*100</f>
        <v>105.270344074276</v>
      </c>
      <c r="T48" s="51" t="n">
        <f aca="false">J48/F48*100</f>
        <v>30.3659202621518</v>
      </c>
      <c r="U48" s="51" t="n">
        <f aca="false">K48/F48*100</f>
        <v>21.0813762971054</v>
      </c>
      <c r="V48" s="51" t="n">
        <f aca="false">L48/F48*100</f>
        <v>14.9645002730748</v>
      </c>
      <c r="W48" s="51" t="n">
        <f aca="false">L48/K48*100</f>
        <v>70.9844559585492</v>
      </c>
      <c r="X48" s="51" t="n">
        <f aca="false">N48/F48*100</f>
        <v>25.8328782086292</v>
      </c>
      <c r="Y48" s="51" t="n">
        <f aca="false">N48/M48*100</f>
        <v>135.919540229885</v>
      </c>
      <c r="Z48" s="51" t="n">
        <f aca="false">O48/F48*100</f>
        <v>80.2293828509012</v>
      </c>
      <c r="AA48" s="51" t="n">
        <f aca="false">H48/F48*100</f>
        <v>69.2517749863463</v>
      </c>
      <c r="AB48" s="52" t="n">
        <f aca="false">I48/F48*100</f>
        <v>72.0371381758602</v>
      </c>
    </row>
    <row r="49" customFormat="false" ht="15" hidden="false" customHeight="false" outlineLevel="0" collapsed="false">
      <c r="A49" s="49" t="s">
        <v>32</v>
      </c>
      <c r="B49" s="33" t="s">
        <v>312</v>
      </c>
      <c r="C49" s="33" t="s">
        <v>262</v>
      </c>
      <c r="D49" s="33" t="s">
        <v>60</v>
      </c>
      <c r="E49" s="33" t="s">
        <v>254</v>
      </c>
      <c r="F49" s="50" t="n">
        <v>1.731</v>
      </c>
      <c r="G49" s="55" t="n">
        <v>1.023</v>
      </c>
      <c r="H49" s="50" t="n">
        <v>1.132</v>
      </c>
      <c r="I49" s="50" t="n">
        <v>1.199</v>
      </c>
      <c r="J49" s="55" t="n">
        <v>0.492</v>
      </c>
      <c r="K49" s="55" t="n">
        <v>0.327</v>
      </c>
      <c r="L49" s="55" t="n">
        <v>0.237</v>
      </c>
      <c r="M49" s="55" t="n">
        <v>0.298</v>
      </c>
      <c r="N49" s="55" t="n">
        <v>0.415</v>
      </c>
      <c r="O49" s="50" t="n">
        <v>1.358</v>
      </c>
      <c r="P49" s="50" t="n">
        <f aca="false">H49+I49/2</f>
        <v>1.7315</v>
      </c>
      <c r="Q49" s="51" t="n">
        <f aca="false">G49/F49*100</f>
        <v>59.0987868284229</v>
      </c>
      <c r="R49" s="51" t="n">
        <f aca="false">G49/H49*100</f>
        <v>90.3710247349823</v>
      </c>
      <c r="S49" s="51" t="n">
        <f aca="false">P49/F49*100</f>
        <v>100.028885037551</v>
      </c>
      <c r="T49" s="51" t="n">
        <f aca="false">J49/F49*100</f>
        <v>28.42287694974</v>
      </c>
      <c r="U49" s="51" t="n">
        <f aca="false">K49/F49*100</f>
        <v>18.8908145580589</v>
      </c>
      <c r="V49" s="51" t="n">
        <f aca="false">L49/F49*100</f>
        <v>13.6915077989601</v>
      </c>
      <c r="W49" s="51" t="n">
        <f aca="false">L49/K49*100</f>
        <v>72.4770642201835</v>
      </c>
      <c r="X49" s="51" t="n">
        <f aca="false">N49/F49*100</f>
        <v>23.9745811669555</v>
      </c>
      <c r="Y49" s="51" t="n">
        <f aca="false">N49/M49*100</f>
        <v>139.261744966443</v>
      </c>
      <c r="Z49" s="51" t="n">
        <f aca="false">O49/F49*100</f>
        <v>78.4517619872906</v>
      </c>
      <c r="AA49" s="51" t="n">
        <f aca="false">H49/F49*100</f>
        <v>65.3957250144425</v>
      </c>
      <c r="AB49" s="52" t="n">
        <f aca="false">I49/F49*100</f>
        <v>69.2663200462161</v>
      </c>
    </row>
    <row r="50" customFormat="false" ht="15" hidden="false" customHeight="false" outlineLevel="0" collapsed="false">
      <c r="A50" s="49" t="s">
        <v>32</v>
      </c>
      <c r="B50" s="33" t="s">
        <v>312</v>
      </c>
      <c r="C50" s="33" t="s">
        <v>63</v>
      </c>
      <c r="D50" s="33" t="s">
        <v>64</v>
      </c>
      <c r="E50" s="33" t="s">
        <v>254</v>
      </c>
      <c r="F50" s="50" t="n">
        <v>1.882</v>
      </c>
      <c r="G50" s="55" t="n">
        <v>1.074</v>
      </c>
      <c r="H50" s="50" t="n">
        <v>1.248</v>
      </c>
      <c r="I50" s="50" t="n">
        <v>1.339</v>
      </c>
      <c r="J50" s="55" t="n">
        <v>0.578</v>
      </c>
      <c r="K50" s="55" t="n">
        <v>0.357</v>
      </c>
      <c r="L50" s="55" t="n">
        <v>0.264</v>
      </c>
      <c r="M50" s="55" t="n">
        <v>0.328</v>
      </c>
      <c r="N50" s="55" t="n">
        <v>0.461</v>
      </c>
      <c r="O50" s="50" t="n">
        <v>1.412</v>
      </c>
      <c r="P50" s="50" t="n">
        <f aca="false">H50+I50/2</f>
        <v>1.9175</v>
      </c>
      <c r="Q50" s="51" t="n">
        <f aca="false">G50/F50*100</f>
        <v>57.066950053135</v>
      </c>
      <c r="R50" s="51" t="n">
        <f aca="false">G50/H50*100</f>
        <v>86.0576923076923</v>
      </c>
      <c r="S50" s="51" t="n">
        <f aca="false">P50/F50*100</f>
        <v>101.886291179596</v>
      </c>
      <c r="T50" s="51" t="n">
        <f aca="false">J50/F50*100</f>
        <v>30.712008501594</v>
      </c>
      <c r="U50" s="51" t="n">
        <f aca="false">K50/F50*100</f>
        <v>18.9691817215728</v>
      </c>
      <c r="V50" s="51" t="n">
        <f aca="false">L50/F50*100</f>
        <v>14.0276301806589</v>
      </c>
      <c r="W50" s="51" t="n">
        <f aca="false">L50/K50*100</f>
        <v>73.9495798319328</v>
      </c>
      <c r="X50" s="51" t="n">
        <f aca="false">N50/F50*100</f>
        <v>24.4952178533475</v>
      </c>
      <c r="Y50" s="51" t="n">
        <f aca="false">N50/M50*100</f>
        <v>140.548780487805</v>
      </c>
      <c r="Z50" s="51" t="n">
        <f aca="false">O50/F50*100</f>
        <v>75.0265674814028</v>
      </c>
      <c r="AA50" s="51" t="n">
        <f aca="false">H50/F50*100</f>
        <v>66.3124335812965</v>
      </c>
      <c r="AB50" s="52" t="n">
        <f aca="false">I50/F50*100</f>
        <v>71.1477151965994</v>
      </c>
    </row>
    <row r="51" customFormat="false" ht="15" hidden="false" customHeight="false" outlineLevel="0" collapsed="false">
      <c r="A51" s="49" t="s">
        <v>32</v>
      </c>
      <c r="B51" s="33" t="s">
        <v>312</v>
      </c>
      <c r="C51" s="33" t="s">
        <v>67</v>
      </c>
      <c r="D51" s="33" t="s">
        <v>64</v>
      </c>
      <c r="E51" s="33" t="s">
        <v>254</v>
      </c>
      <c r="F51" s="50" t="n">
        <v>1.897</v>
      </c>
      <c r="G51" s="55" t="n">
        <v>1.141</v>
      </c>
      <c r="H51" s="50" t="n">
        <v>1.272</v>
      </c>
      <c r="I51" s="50" t="n">
        <v>1.307</v>
      </c>
      <c r="J51" s="55" t="n">
        <v>0.524</v>
      </c>
      <c r="K51" s="55" t="n">
        <v>0.369</v>
      </c>
      <c r="L51" s="55" t="n">
        <v>0.259</v>
      </c>
      <c r="M51" s="55" t="n">
        <v>0.336</v>
      </c>
      <c r="N51" s="55" t="n">
        <v>0.464</v>
      </c>
      <c r="O51" s="50" t="n">
        <v>1.454</v>
      </c>
      <c r="P51" s="50" t="n">
        <f aca="false">H51+I51/2</f>
        <v>1.9255</v>
      </c>
      <c r="Q51" s="51" t="n">
        <f aca="false">G51/F51*100</f>
        <v>60.1476014760148</v>
      </c>
      <c r="R51" s="51" t="n">
        <f aca="false">G51/H51*100</f>
        <v>89.7012578616352</v>
      </c>
      <c r="S51" s="51" t="n">
        <f aca="false">P51/F51*100</f>
        <v>101.502372166579</v>
      </c>
      <c r="T51" s="51" t="n">
        <f aca="false">J51/F51*100</f>
        <v>27.6225619399051</v>
      </c>
      <c r="U51" s="51" t="n">
        <f aca="false">K51/F51*100</f>
        <v>19.4517659462309</v>
      </c>
      <c r="V51" s="51" t="n">
        <f aca="false">L51/F51*100</f>
        <v>13.6531365313653</v>
      </c>
      <c r="W51" s="51" t="n">
        <f aca="false">L51/K51*100</f>
        <v>70.189701897019</v>
      </c>
      <c r="X51" s="51" t="n">
        <f aca="false">N51/F51*100</f>
        <v>24.4596731681603</v>
      </c>
      <c r="Y51" s="51" t="n">
        <f aca="false">N51/M51*100</f>
        <v>138.095238095238</v>
      </c>
      <c r="Z51" s="51" t="n">
        <f aca="false">O51/F51*100</f>
        <v>76.6473379019504</v>
      </c>
      <c r="AA51" s="51" t="n">
        <f aca="false">H51/F51*100</f>
        <v>67.053241960991</v>
      </c>
      <c r="AB51" s="52" t="n">
        <f aca="false">I51/F51*100</f>
        <v>68.8982604111755</v>
      </c>
    </row>
    <row r="52" customFormat="false" ht="15" hidden="false" customHeight="false" outlineLevel="0" collapsed="false">
      <c r="A52" s="49" t="s">
        <v>32</v>
      </c>
      <c r="B52" s="33" t="s">
        <v>312</v>
      </c>
      <c r="C52" s="33" t="s">
        <v>314</v>
      </c>
      <c r="D52" s="33" t="s">
        <v>64</v>
      </c>
      <c r="E52" s="33" t="s">
        <v>254</v>
      </c>
      <c r="F52" s="50" t="n">
        <v>2.166</v>
      </c>
      <c r="G52" s="55" t="n">
        <v>1.172</v>
      </c>
      <c r="H52" s="50" t="n">
        <v>1.444</v>
      </c>
      <c r="I52" s="50" t="n">
        <v>1.449</v>
      </c>
      <c r="J52" s="55" t="n">
        <v>0.651</v>
      </c>
      <c r="K52" s="55" t="n">
        <v>0.452</v>
      </c>
      <c r="L52" s="55" t="n">
        <v>0.306</v>
      </c>
      <c r="M52" s="55" t="n">
        <v>0.39</v>
      </c>
      <c r="N52" s="55" t="n">
        <v>0.525</v>
      </c>
      <c r="O52" s="50" t="n">
        <v>1.614</v>
      </c>
      <c r="P52" s="50" t="n">
        <f aca="false">H52+I52/2</f>
        <v>2.1685</v>
      </c>
      <c r="Q52" s="51" t="n">
        <f aca="false">G52/F52*100</f>
        <v>54.1089566020314</v>
      </c>
      <c r="R52" s="51" t="n">
        <f aca="false">G52/H52*100</f>
        <v>81.1634349030471</v>
      </c>
      <c r="S52" s="51" t="n">
        <f aca="false">P52/F52*100</f>
        <v>100.115420129271</v>
      </c>
      <c r="T52" s="51" t="n">
        <f aca="false">J52/F52*100</f>
        <v>30.0554016620499</v>
      </c>
      <c r="U52" s="51" t="n">
        <f aca="false">K52/F52*100</f>
        <v>20.8679593721145</v>
      </c>
      <c r="V52" s="51" t="n">
        <f aca="false">L52/F52*100</f>
        <v>14.1274238227147</v>
      </c>
      <c r="W52" s="51" t="n">
        <f aca="false">L52/K52*100</f>
        <v>67.6991150442478</v>
      </c>
      <c r="X52" s="51" t="n">
        <f aca="false">N52/F52*100</f>
        <v>24.2382271468144</v>
      </c>
      <c r="Y52" s="51" t="n">
        <f aca="false">N52/M52*100</f>
        <v>134.615384615385</v>
      </c>
      <c r="Z52" s="51" t="n">
        <f aca="false">O52/F52*100</f>
        <v>74.5152354570637</v>
      </c>
      <c r="AA52" s="51" t="n">
        <f aca="false">H52/F52*100</f>
        <v>66.6666666666667</v>
      </c>
      <c r="AB52" s="52" t="n">
        <f aca="false">I52/F52*100</f>
        <v>66.8975069252078</v>
      </c>
    </row>
    <row r="53" customFormat="false" ht="15" hidden="false" customHeight="false" outlineLevel="0" collapsed="false">
      <c r="A53" s="49" t="s">
        <v>32</v>
      </c>
      <c r="B53" s="33" t="s">
        <v>312</v>
      </c>
      <c r="C53" s="33" t="s">
        <v>266</v>
      </c>
      <c r="D53" s="33" t="s">
        <v>64</v>
      </c>
      <c r="E53" s="33" t="s">
        <v>254</v>
      </c>
      <c r="F53" s="50" t="n">
        <v>1.866</v>
      </c>
      <c r="G53" s="55" t="n">
        <v>1.111</v>
      </c>
      <c r="H53" s="50" t="n">
        <v>1.325</v>
      </c>
      <c r="I53" s="50" t="n">
        <v>1.396</v>
      </c>
      <c r="J53" s="55" t="n">
        <v>0.556</v>
      </c>
      <c r="K53" s="55" t="n">
        <v>0.387</v>
      </c>
      <c r="L53" s="55" t="n">
        <v>0.253</v>
      </c>
      <c r="M53" s="55" t="n">
        <v>0.346</v>
      </c>
      <c r="N53" s="55" t="n">
        <v>0.497</v>
      </c>
      <c r="O53" s="50" t="n">
        <v>1.468</v>
      </c>
      <c r="P53" s="50" t="n">
        <f aca="false">H53+I53/2</f>
        <v>2.023</v>
      </c>
      <c r="Q53" s="51" t="n">
        <f aca="false">G53/F53*100</f>
        <v>59.5391211146838</v>
      </c>
      <c r="R53" s="51" t="n">
        <f aca="false">G53/H53*100</f>
        <v>83.8490566037736</v>
      </c>
      <c r="S53" s="51" t="n">
        <f aca="false">P53/F53*100</f>
        <v>108.413719185423</v>
      </c>
      <c r="T53" s="51" t="n">
        <f aca="false">J53/F53*100</f>
        <v>29.7963558413719</v>
      </c>
      <c r="U53" s="51" t="n">
        <f aca="false">K53/F53*100</f>
        <v>20.7395498392283</v>
      </c>
      <c r="V53" s="51" t="n">
        <f aca="false">L53/F53*100</f>
        <v>13.5584137191854</v>
      </c>
      <c r="W53" s="51" t="n">
        <f aca="false">L53/K53*100</f>
        <v>65.374677002584</v>
      </c>
      <c r="X53" s="51" t="n">
        <f aca="false">N53/F53*100</f>
        <v>26.6345123258307</v>
      </c>
      <c r="Y53" s="51" t="n">
        <f aca="false">N53/M53*100</f>
        <v>143.64161849711</v>
      </c>
      <c r="Z53" s="51" t="n">
        <f aca="false">O53/F53*100</f>
        <v>78.6709539121115</v>
      </c>
      <c r="AA53" s="51" t="n">
        <f aca="false">H53/F53*100</f>
        <v>71.0075026795284</v>
      </c>
      <c r="AB53" s="52" t="n">
        <f aca="false">I53/F53*100</f>
        <v>74.8124330117899</v>
      </c>
    </row>
    <row r="54" customFormat="false" ht="15" hidden="false" customHeight="false" outlineLevel="0" collapsed="false">
      <c r="A54" s="49" t="s">
        <v>32</v>
      </c>
      <c r="B54" s="33" t="s">
        <v>312</v>
      </c>
      <c r="C54" s="33" t="s">
        <v>268</v>
      </c>
      <c r="D54" s="33" t="s">
        <v>64</v>
      </c>
      <c r="E54" s="33" t="s">
        <v>254</v>
      </c>
      <c r="F54" s="50" t="n">
        <v>1.561</v>
      </c>
      <c r="G54" s="55" t="n">
        <v>0.954</v>
      </c>
      <c r="H54" s="50" t="n">
        <v>0.964</v>
      </c>
      <c r="I54" s="50" t="n">
        <v>1.092</v>
      </c>
      <c r="J54" s="55" t="n">
        <v>0.411</v>
      </c>
      <c r="K54" s="55" t="n">
        <v>0.297</v>
      </c>
      <c r="L54" s="55" t="n">
        <v>0.204</v>
      </c>
      <c r="M54" s="55" t="n">
        <v>0.247</v>
      </c>
      <c r="N54" s="55" t="n">
        <v>0.372</v>
      </c>
      <c r="O54" s="50" t="n">
        <v>1.267</v>
      </c>
      <c r="P54" s="50" t="n">
        <f aca="false">H54+I54/2</f>
        <v>1.51</v>
      </c>
      <c r="Q54" s="51" t="n">
        <f aca="false">G54/F54*100</f>
        <v>61.11467008328</v>
      </c>
      <c r="R54" s="51" t="n">
        <f aca="false">G54/H54*100</f>
        <v>98.9626556016598</v>
      </c>
      <c r="S54" s="51" t="n">
        <f aca="false">P54/F54*100</f>
        <v>96.7328635490071</v>
      </c>
      <c r="T54" s="51" t="n">
        <f aca="false">J54/F54*100</f>
        <v>26.3292761050609</v>
      </c>
      <c r="U54" s="51" t="n">
        <f aca="false">K54/F54*100</f>
        <v>19.026265214606</v>
      </c>
      <c r="V54" s="51" t="n">
        <f aca="false">L54/F54*100</f>
        <v>13.0685458039718</v>
      </c>
      <c r="W54" s="51" t="n">
        <f aca="false">L54/K54*100</f>
        <v>68.6868686868687</v>
      </c>
      <c r="X54" s="51" t="n">
        <f aca="false">N54/F54*100</f>
        <v>23.8308776425368</v>
      </c>
      <c r="Y54" s="51" t="n">
        <f aca="false">N54/M54*100</f>
        <v>150.607287449393</v>
      </c>
      <c r="Z54" s="51" t="n">
        <f aca="false">O54/F54*100</f>
        <v>81.1659192825112</v>
      </c>
      <c r="AA54" s="51" t="n">
        <f aca="false">H54/F54*100</f>
        <v>61.7552850736707</v>
      </c>
      <c r="AB54" s="52" t="n">
        <f aca="false">I54/F54*100</f>
        <v>69.9551569506727</v>
      </c>
    </row>
    <row r="55" customFormat="false" ht="15" hidden="false" customHeight="false" outlineLevel="0" collapsed="false">
      <c r="A55" s="49" t="s">
        <v>32</v>
      </c>
      <c r="B55" s="33" t="s">
        <v>312</v>
      </c>
      <c r="C55" s="33" t="s">
        <v>70</v>
      </c>
      <c r="D55" s="33" t="s">
        <v>71</v>
      </c>
      <c r="E55" s="33" t="s">
        <v>254</v>
      </c>
      <c r="F55" s="50" t="n">
        <v>1.646</v>
      </c>
      <c r="G55" s="55" t="n">
        <v>1.002</v>
      </c>
      <c r="H55" s="50" t="n">
        <v>1.069</v>
      </c>
      <c r="I55" s="50" t="n">
        <v>1.148</v>
      </c>
      <c r="J55" s="55" t="n">
        <v>0.453</v>
      </c>
      <c r="K55" s="55" t="n">
        <v>0.303</v>
      </c>
      <c r="L55" s="55" t="n">
        <v>0.226</v>
      </c>
      <c r="M55" s="55" t="n">
        <v>0.288</v>
      </c>
      <c r="N55" s="55" t="n">
        <v>0.398</v>
      </c>
      <c r="O55" s="50" t="n">
        <v>1.306</v>
      </c>
      <c r="P55" s="50" t="n">
        <f aca="false">H55+I55/2</f>
        <v>1.643</v>
      </c>
      <c r="Q55" s="51" t="n">
        <f aca="false">G55/F55*100</f>
        <v>60.8748481166464</v>
      </c>
      <c r="R55" s="51" t="n">
        <f aca="false">G55/H55*100</f>
        <v>93.732460243218</v>
      </c>
      <c r="S55" s="51" t="n">
        <f aca="false">P55/F55*100</f>
        <v>99.8177399756987</v>
      </c>
      <c r="T55" s="51" t="n">
        <f aca="false">J55/F55*100</f>
        <v>27.5212636695018</v>
      </c>
      <c r="U55" s="51" t="n">
        <f aca="false">K55/F55*100</f>
        <v>18.408262454435</v>
      </c>
      <c r="V55" s="51" t="n">
        <f aca="false">L55/F55*100</f>
        <v>13.730255164034</v>
      </c>
      <c r="W55" s="51" t="n">
        <f aca="false">L55/K55*100</f>
        <v>74.5874587458746</v>
      </c>
      <c r="X55" s="51" t="n">
        <f aca="false">N55/F55*100</f>
        <v>24.179829890644</v>
      </c>
      <c r="Y55" s="51" t="n">
        <f aca="false">N55/M55*100</f>
        <v>138.194444444444</v>
      </c>
      <c r="Z55" s="51" t="n">
        <f aca="false">O55/F55*100</f>
        <v>79.3438639125152</v>
      </c>
      <c r="AA55" s="51" t="n">
        <f aca="false">H55/F55*100</f>
        <v>64.9453219927096</v>
      </c>
      <c r="AB55" s="52" t="n">
        <f aca="false">I55/F55*100</f>
        <v>69.7448359659781</v>
      </c>
    </row>
    <row r="56" customFormat="false" ht="15" hidden="false" customHeight="false" outlineLevel="0" collapsed="false">
      <c r="A56" s="49" t="s">
        <v>32</v>
      </c>
      <c r="B56" s="33" t="s">
        <v>312</v>
      </c>
      <c r="C56" s="33" t="s">
        <v>272</v>
      </c>
      <c r="D56" s="33" t="s">
        <v>71</v>
      </c>
      <c r="E56" s="33" t="s">
        <v>254</v>
      </c>
      <c r="F56" s="50" t="n">
        <v>1.588</v>
      </c>
      <c r="G56" s="55" t="n">
        <v>0.928</v>
      </c>
      <c r="H56" s="50" t="n">
        <v>0.989</v>
      </c>
      <c r="I56" s="50" t="n">
        <v>1.127</v>
      </c>
      <c r="J56" s="55" t="n">
        <v>0.428</v>
      </c>
      <c r="K56" s="55" t="n">
        <v>0.287</v>
      </c>
      <c r="L56" s="55" t="n">
        <v>0.193</v>
      </c>
      <c r="M56" s="55" t="n">
        <v>0.286</v>
      </c>
      <c r="N56" s="55" t="n">
        <v>0.4</v>
      </c>
      <c r="O56" s="50" t="n">
        <v>1.203</v>
      </c>
      <c r="P56" s="50" t="n">
        <f aca="false">H56+I56/2</f>
        <v>1.5525</v>
      </c>
      <c r="Q56" s="51" t="n">
        <f aca="false">G56/F56*100</f>
        <v>58.4382871536524</v>
      </c>
      <c r="R56" s="51" t="n">
        <f aca="false">G56/H56*100</f>
        <v>93.8321536905966</v>
      </c>
      <c r="S56" s="51" t="n">
        <f aca="false">P56/F56*100</f>
        <v>97.764483627204</v>
      </c>
      <c r="T56" s="51" t="n">
        <f aca="false">J56/F56*100</f>
        <v>26.9521410579345</v>
      </c>
      <c r="U56" s="51" t="n">
        <f aca="false">K56/F56*100</f>
        <v>18.0730478589421</v>
      </c>
      <c r="V56" s="51" t="n">
        <f aca="false">L56/F56*100</f>
        <v>12.1536523929471</v>
      </c>
      <c r="W56" s="51" t="n">
        <f aca="false">L56/K56*100</f>
        <v>67.2473867595819</v>
      </c>
      <c r="X56" s="51" t="n">
        <f aca="false">N56/F56*100</f>
        <v>25.1889168765743</v>
      </c>
      <c r="Y56" s="51" t="n">
        <f aca="false">N56/M56*100</f>
        <v>139.86013986014</v>
      </c>
      <c r="Z56" s="51" t="n">
        <f aca="false">O56/F56*100</f>
        <v>75.7556675062972</v>
      </c>
      <c r="AA56" s="51" t="n">
        <f aca="false">H56/F56*100</f>
        <v>62.27959697733</v>
      </c>
      <c r="AB56" s="52" t="n">
        <f aca="false">I56/F56*100</f>
        <v>70.9697732997481</v>
      </c>
    </row>
    <row r="57" customFormat="false" ht="15" hidden="false" customHeight="false" outlineLevel="0" collapsed="false">
      <c r="A57" s="49" t="s">
        <v>32</v>
      </c>
      <c r="B57" s="33" t="s">
        <v>312</v>
      </c>
      <c r="C57" s="33" t="s">
        <v>273</v>
      </c>
      <c r="D57" s="33" t="s">
        <v>71</v>
      </c>
      <c r="E57" s="33" t="s">
        <v>254</v>
      </c>
      <c r="F57" s="50" t="n">
        <v>1.825</v>
      </c>
      <c r="G57" s="55" t="n">
        <v>1.048</v>
      </c>
      <c r="H57" s="50" t="n">
        <v>1.202</v>
      </c>
      <c r="I57" s="50" t="n">
        <v>1.283</v>
      </c>
      <c r="J57" s="55" t="n">
        <v>0.546</v>
      </c>
      <c r="K57" s="55" t="n">
        <v>0.34</v>
      </c>
      <c r="L57" s="55" t="n">
        <v>0.236</v>
      </c>
      <c r="M57" s="55" t="n">
        <v>0.323</v>
      </c>
      <c r="N57" s="55" t="n">
        <v>0.446</v>
      </c>
      <c r="O57" s="50" t="n">
        <v>1.417</v>
      </c>
      <c r="P57" s="50" t="n">
        <f aca="false">H57+I57/2</f>
        <v>1.8435</v>
      </c>
      <c r="Q57" s="51" t="n">
        <f aca="false">G57/F57*100</f>
        <v>57.4246575342466</v>
      </c>
      <c r="R57" s="51" t="n">
        <f aca="false">G57/H57*100</f>
        <v>87.1880199667221</v>
      </c>
      <c r="S57" s="51" t="n">
        <f aca="false">P57/F57*100</f>
        <v>101.013698630137</v>
      </c>
      <c r="T57" s="51" t="n">
        <f aca="false">J57/F57*100</f>
        <v>29.9178082191781</v>
      </c>
      <c r="U57" s="51" t="n">
        <f aca="false">K57/F57*100</f>
        <v>18.6301369863014</v>
      </c>
      <c r="V57" s="51" t="n">
        <f aca="false">L57/F57*100</f>
        <v>12.9315068493151</v>
      </c>
      <c r="W57" s="51" t="n">
        <f aca="false">L57/K57*100</f>
        <v>69.4117647058823</v>
      </c>
      <c r="X57" s="51" t="n">
        <f aca="false">N57/F57*100</f>
        <v>24.4383561643836</v>
      </c>
      <c r="Y57" s="51" t="n">
        <f aca="false">N57/M57*100</f>
        <v>138.080495356037</v>
      </c>
      <c r="Z57" s="51" t="n">
        <f aca="false">O57/F57*100</f>
        <v>77.6438356164384</v>
      </c>
      <c r="AA57" s="51" t="n">
        <f aca="false">H57/F57*100</f>
        <v>65.8630136986301</v>
      </c>
      <c r="AB57" s="52" t="n">
        <f aca="false">I57/F57*100</f>
        <v>70.3013698630137</v>
      </c>
    </row>
    <row r="58" customFormat="false" ht="15" hidden="false" customHeight="false" outlineLevel="0" collapsed="false">
      <c r="A58" s="49" t="s">
        <v>32</v>
      </c>
      <c r="B58" s="33" t="s">
        <v>312</v>
      </c>
      <c r="C58" s="33" t="s">
        <v>274</v>
      </c>
      <c r="D58" s="33" t="s">
        <v>71</v>
      </c>
      <c r="E58" s="33" t="s">
        <v>254</v>
      </c>
      <c r="F58" s="50" t="n">
        <v>1.743</v>
      </c>
      <c r="G58" s="55" t="n">
        <v>1.042</v>
      </c>
      <c r="H58" s="50" t="n">
        <v>1.181</v>
      </c>
      <c r="I58" s="50" t="n">
        <v>1.196</v>
      </c>
      <c r="J58" s="55" t="n">
        <v>0.553</v>
      </c>
      <c r="K58" s="55" t="n">
        <v>0.338</v>
      </c>
      <c r="L58" s="55" t="n">
        <v>0.22</v>
      </c>
      <c r="M58" s="55" t="n">
        <v>0.31</v>
      </c>
      <c r="N58" s="55" t="n">
        <v>0.441</v>
      </c>
      <c r="O58" s="50" t="n">
        <v>1.403</v>
      </c>
      <c r="P58" s="50" t="n">
        <f aca="false">H58+I58/2</f>
        <v>1.779</v>
      </c>
      <c r="Q58" s="51" t="n">
        <f aca="false">G58/F58*100</f>
        <v>59.7819850831899</v>
      </c>
      <c r="R58" s="51" t="n">
        <f aca="false">G58/H58*100</f>
        <v>88.2303132938188</v>
      </c>
      <c r="S58" s="51" t="n">
        <f aca="false">P58/F58*100</f>
        <v>102.065404475043</v>
      </c>
      <c r="T58" s="51" t="n">
        <f aca="false">J58/F58*100</f>
        <v>31.7269076305221</v>
      </c>
      <c r="U58" s="51" t="n">
        <f aca="false">K58/F58*100</f>
        <v>19.3918531267929</v>
      </c>
      <c r="V58" s="51" t="n">
        <f aca="false">L58/F58*100</f>
        <v>12.6219162363741</v>
      </c>
      <c r="W58" s="51" t="n">
        <f aca="false">L58/K58*100</f>
        <v>65.0887573964497</v>
      </c>
      <c r="X58" s="51" t="n">
        <f aca="false">N58/F58*100</f>
        <v>25.3012048192771</v>
      </c>
      <c r="Y58" s="51" t="n">
        <f aca="false">N58/M58*100</f>
        <v>142.258064516129</v>
      </c>
      <c r="Z58" s="51" t="n">
        <f aca="false">O58/F58*100</f>
        <v>80.4934021801492</v>
      </c>
      <c r="AA58" s="51" t="n">
        <f aca="false">H58/F58*100</f>
        <v>67.7567412507172</v>
      </c>
      <c r="AB58" s="52" t="n">
        <f aca="false">I58/F58*100</f>
        <v>68.6173264486517</v>
      </c>
    </row>
    <row r="59" customFormat="false" ht="15" hidden="false" customHeight="false" outlineLevel="0" collapsed="false">
      <c r="A59" s="49" t="s">
        <v>32</v>
      </c>
      <c r="B59" s="33" t="s">
        <v>312</v>
      </c>
      <c r="C59" s="33" t="s">
        <v>315</v>
      </c>
      <c r="D59" s="33" t="s">
        <v>71</v>
      </c>
      <c r="E59" s="33" t="s">
        <v>254</v>
      </c>
      <c r="F59" s="50" t="n">
        <v>1.672</v>
      </c>
      <c r="G59" s="55" t="n">
        <v>0.937</v>
      </c>
      <c r="H59" s="50" t="n">
        <v>1.038</v>
      </c>
      <c r="I59" s="50" t="n">
        <v>1.129</v>
      </c>
      <c r="J59" s="55" t="n">
        <v>0.456</v>
      </c>
      <c r="K59" s="55" t="n">
        <v>0.311</v>
      </c>
      <c r="L59" s="55" t="n">
        <v>0.228</v>
      </c>
      <c r="M59" s="55" t="n">
        <v>0.298</v>
      </c>
      <c r="N59" s="55" t="n">
        <v>0.406</v>
      </c>
      <c r="O59" s="50" t="n">
        <v>1.278</v>
      </c>
      <c r="P59" s="50" t="n">
        <f aca="false">H59+I59/2</f>
        <v>1.6025</v>
      </c>
      <c r="Q59" s="51" t="n">
        <f aca="false">G59/F59*100</f>
        <v>56.0406698564593</v>
      </c>
      <c r="R59" s="51" t="n">
        <f aca="false">G59/H59*100</f>
        <v>90.2697495183044</v>
      </c>
      <c r="S59" s="51" t="n">
        <f aca="false">P59/F59*100</f>
        <v>95.8433014354067</v>
      </c>
      <c r="T59" s="51" t="n">
        <f aca="false">J59/F59*100</f>
        <v>27.2727272727273</v>
      </c>
      <c r="U59" s="51" t="n">
        <f aca="false">K59/F59*100</f>
        <v>18.6004784688995</v>
      </c>
      <c r="V59" s="51" t="n">
        <f aca="false">L59/F59*100</f>
        <v>13.6363636363636</v>
      </c>
      <c r="W59" s="51" t="n">
        <f aca="false">L59/K59*100</f>
        <v>73.3118971061093</v>
      </c>
      <c r="X59" s="51" t="n">
        <f aca="false">N59/F59*100</f>
        <v>24.2822966507177</v>
      </c>
      <c r="Y59" s="51" t="n">
        <f aca="false">N59/M59*100</f>
        <v>136.241610738255</v>
      </c>
      <c r="Z59" s="51" t="n">
        <f aca="false">O59/F59*100</f>
        <v>76.4354066985646</v>
      </c>
      <c r="AA59" s="51" t="n">
        <f aca="false">H59/F59*100</f>
        <v>62.0813397129187</v>
      </c>
      <c r="AB59" s="52" t="n">
        <f aca="false">I59/F59*100</f>
        <v>67.5239234449761</v>
      </c>
    </row>
    <row r="60" customFormat="false" ht="15" hidden="false" customHeight="false" outlineLevel="0" collapsed="false">
      <c r="A60" s="49" t="s">
        <v>32</v>
      </c>
      <c r="B60" s="33" t="s">
        <v>312</v>
      </c>
      <c r="C60" s="33" t="s">
        <v>94</v>
      </c>
      <c r="D60" s="33" t="s">
        <v>95</v>
      </c>
      <c r="E60" s="33" t="s">
        <v>225</v>
      </c>
      <c r="F60" s="50" t="n">
        <v>2.122</v>
      </c>
      <c r="G60" s="55" t="n">
        <v>1.106</v>
      </c>
      <c r="H60" s="50" t="n">
        <v>1.465</v>
      </c>
      <c r="I60" s="50" t="n">
        <v>1.479</v>
      </c>
      <c r="J60" s="55" t="n">
        <v>0.533</v>
      </c>
      <c r="K60" s="55" t="n">
        <v>0.388</v>
      </c>
      <c r="L60" s="55" t="n">
        <v>0.265</v>
      </c>
      <c r="M60" s="55" t="n">
        <v>0.349</v>
      </c>
      <c r="N60" s="55" t="n">
        <v>0.504</v>
      </c>
      <c r="O60" s="50" t="n">
        <v>1.654</v>
      </c>
      <c r="P60" s="50" t="n">
        <f aca="false">H60+I60/2</f>
        <v>2.2045</v>
      </c>
      <c r="Q60" s="51" t="n">
        <f aca="false">G60/F60*100</f>
        <v>52.1206409048068</v>
      </c>
      <c r="R60" s="51" t="n">
        <f aca="false">G60/H60*100</f>
        <v>75.4948805460751</v>
      </c>
      <c r="S60" s="51" t="n">
        <f aca="false">P60/F60*100</f>
        <v>103.887841658812</v>
      </c>
      <c r="T60" s="51" t="n">
        <f aca="false">J60/F60*100</f>
        <v>25.1178133836004</v>
      </c>
      <c r="U60" s="51" t="n">
        <f aca="false">K60/F60*100</f>
        <v>18.2846371347785</v>
      </c>
      <c r="V60" s="51" t="n">
        <f aca="false">L60/F60*100</f>
        <v>12.48821866164</v>
      </c>
      <c r="W60" s="51" t="n">
        <f aca="false">L60/K60*100</f>
        <v>68.298969072165</v>
      </c>
      <c r="X60" s="51" t="n">
        <f aca="false">N60/F60*100</f>
        <v>23.751178133836</v>
      </c>
      <c r="Y60" s="51" t="n">
        <f aca="false">N60/M60*100</f>
        <v>144.412607449857</v>
      </c>
      <c r="Z60" s="51" t="n">
        <f aca="false">O60/F60*100</f>
        <v>77.9453345900094</v>
      </c>
      <c r="AA60" s="51" t="n">
        <f aca="false">H60/F60*100</f>
        <v>69.0386427898209</v>
      </c>
      <c r="AB60" s="52" t="n">
        <f aca="false">I60/F60*100</f>
        <v>69.698397737983</v>
      </c>
    </row>
    <row r="61" customFormat="false" ht="15" hidden="false" customHeight="false" outlineLevel="0" collapsed="false">
      <c r="A61" s="49" t="s">
        <v>32</v>
      </c>
      <c r="B61" s="33" t="s">
        <v>312</v>
      </c>
      <c r="C61" s="33" t="s">
        <v>316</v>
      </c>
      <c r="D61" s="33" t="s">
        <v>95</v>
      </c>
      <c r="E61" s="33" t="s">
        <v>225</v>
      </c>
      <c r="F61" s="50" t="n">
        <v>2.153</v>
      </c>
      <c r="G61" s="55" t="n">
        <v>1.247</v>
      </c>
      <c r="H61" s="50" t="n">
        <v>1.433</v>
      </c>
      <c r="I61" s="50" t="n">
        <v>1.506</v>
      </c>
      <c r="J61" s="55" t="n">
        <v>0.675</v>
      </c>
      <c r="K61" s="55" t="n">
        <v>0.424</v>
      </c>
      <c r="L61" s="55" t="n">
        <v>0.282</v>
      </c>
      <c r="M61" s="55" t="n">
        <v>0.377</v>
      </c>
      <c r="N61" s="55" t="n">
        <v>0.533</v>
      </c>
      <c r="O61" s="50" t="n">
        <v>1.446</v>
      </c>
      <c r="P61" s="50" t="n">
        <f aca="false">H61+I61/2</f>
        <v>2.186</v>
      </c>
      <c r="Q61" s="51" t="n">
        <f aca="false">G61/F61*100</f>
        <v>57.9191825359963</v>
      </c>
      <c r="R61" s="51" t="n">
        <f aca="false">G61/H61*100</f>
        <v>87.0202372644801</v>
      </c>
      <c r="S61" s="51" t="n">
        <f aca="false">P61/F61*100</f>
        <v>101.532745006967</v>
      </c>
      <c r="T61" s="51" t="n">
        <f aca="false">J61/F61*100</f>
        <v>31.3516024152346</v>
      </c>
      <c r="U61" s="51" t="n">
        <f aca="false">K61/F61*100</f>
        <v>19.6934509986066</v>
      </c>
      <c r="V61" s="51" t="n">
        <f aca="false">L61/F61*100</f>
        <v>13.0980027868091</v>
      </c>
      <c r="W61" s="51" t="n">
        <f aca="false">L61/K61*100</f>
        <v>66.5094339622641</v>
      </c>
      <c r="X61" s="51" t="n">
        <f aca="false">N61/F61*100</f>
        <v>24.7561542034371</v>
      </c>
      <c r="Y61" s="51" t="n">
        <f aca="false">N61/M61*100</f>
        <v>141.379310344828</v>
      </c>
      <c r="Z61" s="51" t="n">
        <f aca="false">O61/F61*100</f>
        <v>67.1620993961914</v>
      </c>
      <c r="AA61" s="51" t="n">
        <f aca="false">H61/F61*100</f>
        <v>66.5582907570831</v>
      </c>
      <c r="AB61" s="52" t="n">
        <f aca="false">I61/F61*100</f>
        <v>69.9489084997678</v>
      </c>
    </row>
    <row r="62" customFormat="false" ht="15" hidden="false" customHeight="false" outlineLevel="0" collapsed="false">
      <c r="A62" s="49" t="s">
        <v>32</v>
      </c>
      <c r="B62" s="33" t="s">
        <v>312</v>
      </c>
      <c r="C62" s="33" t="s">
        <v>317</v>
      </c>
      <c r="D62" s="33" t="s">
        <v>95</v>
      </c>
      <c r="E62" s="33" t="s">
        <v>225</v>
      </c>
      <c r="F62" s="50" t="n">
        <v>1.898</v>
      </c>
      <c r="G62" s="50" t="s">
        <v>302</v>
      </c>
      <c r="H62" s="50" t="s">
        <v>302</v>
      </c>
      <c r="I62" s="50" t="s">
        <v>302</v>
      </c>
      <c r="J62" s="55" t="n">
        <v>0.615</v>
      </c>
      <c r="K62" s="55" t="n">
        <v>0.406</v>
      </c>
      <c r="L62" s="55" t="n">
        <v>0.267</v>
      </c>
      <c r="M62" s="55" t="n">
        <v>0.344</v>
      </c>
      <c r="N62" s="55" t="n">
        <v>0.54</v>
      </c>
      <c r="O62" s="50" t="n">
        <v>1.469</v>
      </c>
      <c r="P62" s="50" t="s">
        <v>302</v>
      </c>
      <c r="Q62" s="50" t="s">
        <v>302</v>
      </c>
      <c r="R62" s="50" t="s">
        <v>302</v>
      </c>
      <c r="S62" s="50" t="s">
        <v>302</v>
      </c>
      <c r="T62" s="51" t="n">
        <f aca="false">J62/F62*100</f>
        <v>32.4025289778714</v>
      </c>
      <c r="U62" s="51" t="n">
        <f aca="false">K62/F62*100</f>
        <v>21.390937829294</v>
      </c>
      <c r="V62" s="51" t="n">
        <f aca="false">L62/F62*100</f>
        <v>14.0674394099052</v>
      </c>
      <c r="W62" s="51" t="n">
        <f aca="false">L62/K62*100</f>
        <v>65.7635467980296</v>
      </c>
      <c r="X62" s="51" t="n">
        <f aca="false">N62/F62*100</f>
        <v>28.4510010537408</v>
      </c>
      <c r="Y62" s="51" t="n">
        <f aca="false">N62/M62*100</f>
        <v>156.976744186047</v>
      </c>
      <c r="Z62" s="51" t="n">
        <f aca="false">O62/F62*100</f>
        <v>77.3972602739726</v>
      </c>
      <c r="AA62" s="50" t="s">
        <v>302</v>
      </c>
      <c r="AB62" s="53" t="s">
        <v>302</v>
      </c>
    </row>
    <row r="63" customFormat="false" ht="15" hidden="false" customHeight="false" outlineLevel="0" collapsed="false">
      <c r="A63" s="49" t="s">
        <v>32</v>
      </c>
      <c r="B63" s="33" t="s">
        <v>312</v>
      </c>
      <c r="C63" s="33" t="s">
        <v>235</v>
      </c>
      <c r="D63" s="33" t="s">
        <v>95</v>
      </c>
      <c r="E63" s="33" t="s">
        <v>225</v>
      </c>
      <c r="F63" s="50" t="n">
        <v>2.165</v>
      </c>
      <c r="G63" s="55" t="n">
        <v>1.214</v>
      </c>
      <c r="H63" s="50" t="n">
        <v>1.483</v>
      </c>
      <c r="I63" s="50" t="n">
        <v>1.503</v>
      </c>
      <c r="J63" s="55" t="n">
        <v>0.614</v>
      </c>
      <c r="K63" s="55" t="n">
        <v>0.448</v>
      </c>
      <c r="L63" s="55" t="n">
        <v>0.306</v>
      </c>
      <c r="M63" s="55" t="n">
        <v>0.36</v>
      </c>
      <c r="N63" s="55" t="n">
        <v>0.537</v>
      </c>
      <c r="O63" s="50" t="n">
        <v>1.637</v>
      </c>
      <c r="P63" s="50" t="n">
        <f aca="false">H63+I63/2</f>
        <v>2.2345</v>
      </c>
      <c r="Q63" s="51" t="n">
        <f aca="false">G63/F63*100</f>
        <v>56.0739030023095</v>
      </c>
      <c r="R63" s="51" t="n">
        <f aca="false">G63/H63*100</f>
        <v>81.8610923803102</v>
      </c>
      <c r="S63" s="51" t="n">
        <f aca="false">P63/F63*100</f>
        <v>103.210161662818</v>
      </c>
      <c r="T63" s="51" t="n">
        <f aca="false">J63/F63*100</f>
        <v>28.3602771362587</v>
      </c>
      <c r="U63" s="51" t="n">
        <f aca="false">K63/F63*100</f>
        <v>20.6928406466513</v>
      </c>
      <c r="V63" s="51" t="n">
        <f aca="false">L63/F63*100</f>
        <v>14.1339491916859</v>
      </c>
      <c r="W63" s="51" t="n">
        <f aca="false">L63/K63*100</f>
        <v>68.3035714285714</v>
      </c>
      <c r="X63" s="51" t="n">
        <f aca="false">N63/F63*100</f>
        <v>24.8036951501155</v>
      </c>
      <c r="Y63" s="51" t="n">
        <f aca="false">N63/M63*100</f>
        <v>149.166666666667</v>
      </c>
      <c r="Z63" s="51" t="n">
        <f aca="false">O63/F63*100</f>
        <v>75.6120092378753</v>
      </c>
      <c r="AA63" s="51" t="n">
        <f aca="false">H63/F63*100</f>
        <v>68.4988452655889</v>
      </c>
      <c r="AB63" s="52" t="n">
        <f aca="false">I63/F63*100</f>
        <v>69.4226327944573</v>
      </c>
    </row>
    <row r="64" customFormat="false" ht="15" hidden="false" customHeight="false" outlineLevel="0" collapsed="false">
      <c r="A64" s="49" t="s">
        <v>32</v>
      </c>
      <c r="B64" s="33" t="s">
        <v>312</v>
      </c>
      <c r="C64" s="33" t="s">
        <v>237</v>
      </c>
      <c r="D64" s="33" t="s">
        <v>95</v>
      </c>
      <c r="E64" s="33" t="s">
        <v>225</v>
      </c>
      <c r="F64" s="50" t="n">
        <v>1.923</v>
      </c>
      <c r="G64" s="55" t="n">
        <v>1.084</v>
      </c>
      <c r="H64" s="50" t="n">
        <v>1.286</v>
      </c>
      <c r="I64" s="50" t="n">
        <v>1.288</v>
      </c>
      <c r="J64" s="55" t="n">
        <v>0.56</v>
      </c>
      <c r="K64" s="55" t="n">
        <v>0.392</v>
      </c>
      <c r="L64" s="55" t="n">
        <v>0.256</v>
      </c>
      <c r="M64" s="55" t="n">
        <v>0.348</v>
      </c>
      <c r="N64" s="55" t="n">
        <v>0.475</v>
      </c>
      <c r="O64" s="50" t="n">
        <v>1.506</v>
      </c>
      <c r="P64" s="50" t="n">
        <f aca="false">H64+I64/2</f>
        <v>1.93</v>
      </c>
      <c r="Q64" s="51" t="n">
        <f aca="false">G64/F64*100</f>
        <v>56.3702548101924</v>
      </c>
      <c r="R64" s="51" t="n">
        <f aca="false">G64/H64*100</f>
        <v>84.2923794712286</v>
      </c>
      <c r="S64" s="51" t="n">
        <f aca="false">P64/F64*100</f>
        <v>100.364014560582</v>
      </c>
      <c r="T64" s="51" t="n">
        <f aca="false">J64/F64*100</f>
        <v>29.1211648465939</v>
      </c>
      <c r="U64" s="51" t="n">
        <f aca="false">K64/F64*100</f>
        <v>20.3848153926157</v>
      </c>
      <c r="V64" s="51" t="n">
        <f aca="false">L64/F64*100</f>
        <v>13.3125325013001</v>
      </c>
      <c r="W64" s="51" t="n">
        <f aca="false">L64/K64*100</f>
        <v>65.3061224489796</v>
      </c>
      <c r="X64" s="51" t="n">
        <f aca="false">N64/F64*100</f>
        <v>24.7009880395216</v>
      </c>
      <c r="Y64" s="51" t="n">
        <f aca="false">N64/M64*100</f>
        <v>136.494252873563</v>
      </c>
      <c r="Z64" s="51" t="n">
        <f aca="false">O64/F64*100</f>
        <v>78.3151326053042</v>
      </c>
      <c r="AA64" s="51" t="n">
        <f aca="false">H64/F64*100</f>
        <v>66.8746749869995</v>
      </c>
      <c r="AB64" s="52" t="n">
        <f aca="false">I64/F64*100</f>
        <v>66.9786791471659</v>
      </c>
    </row>
    <row r="65" customFormat="false" ht="15" hidden="false" customHeight="false" outlineLevel="0" collapsed="false">
      <c r="A65" s="49" t="s">
        <v>32</v>
      </c>
      <c r="B65" s="33" t="s">
        <v>312</v>
      </c>
      <c r="C65" s="33" t="s">
        <v>102</v>
      </c>
      <c r="D65" s="33" t="s">
        <v>103</v>
      </c>
      <c r="E65" s="33" t="s">
        <v>225</v>
      </c>
      <c r="F65" s="50" t="n">
        <v>2.218</v>
      </c>
      <c r="G65" s="55" t="n">
        <v>1.227</v>
      </c>
      <c r="H65" s="50" t="n">
        <v>1.508</v>
      </c>
      <c r="I65" s="50" t="n">
        <v>1.547</v>
      </c>
      <c r="J65" s="55" t="n">
        <v>0.663</v>
      </c>
      <c r="K65" s="55" t="n">
        <v>0.461</v>
      </c>
      <c r="L65" s="55" t="n">
        <v>0.284</v>
      </c>
      <c r="M65" s="50" t="s">
        <v>302</v>
      </c>
      <c r="N65" s="50" t="s">
        <v>302</v>
      </c>
      <c r="O65" s="50" t="n">
        <v>1.679</v>
      </c>
      <c r="P65" s="50" t="n">
        <f aca="false">H65+I65/2</f>
        <v>2.2815</v>
      </c>
      <c r="Q65" s="51" t="n">
        <f aca="false">G65/F65*100</f>
        <v>55.3201082055906</v>
      </c>
      <c r="R65" s="51" t="n">
        <f aca="false">G65/H65*100</f>
        <v>81.3660477453581</v>
      </c>
      <c r="S65" s="51" t="n">
        <f aca="false">P65/F65*100</f>
        <v>102.862939585212</v>
      </c>
      <c r="T65" s="51" t="n">
        <f aca="false">J65/F65*100</f>
        <v>29.8917944093778</v>
      </c>
      <c r="U65" s="51" t="n">
        <f aca="false">K65/F65*100</f>
        <v>20.7844905320108</v>
      </c>
      <c r="V65" s="51" t="n">
        <f aca="false">L65/F65*100</f>
        <v>12.8043282236249</v>
      </c>
      <c r="W65" s="51" t="n">
        <f aca="false">L65/K65*100</f>
        <v>61.6052060737527</v>
      </c>
      <c r="X65" s="50" t="s">
        <v>302</v>
      </c>
      <c r="Y65" s="50" t="s">
        <v>302</v>
      </c>
      <c r="Z65" s="51" t="n">
        <f aca="false">O65/F65*100</f>
        <v>75.6988277727683</v>
      </c>
      <c r="AA65" s="51" t="n">
        <f aca="false">H65/F65*100</f>
        <v>67.9891794409378</v>
      </c>
      <c r="AB65" s="52" t="n">
        <f aca="false">I65/F65*100</f>
        <v>69.7475202885482</v>
      </c>
    </row>
    <row r="66" customFormat="false" ht="15" hidden="false" customHeight="false" outlineLevel="0" collapsed="false">
      <c r="A66" s="49" t="s">
        <v>32</v>
      </c>
      <c r="B66" s="33" t="s">
        <v>312</v>
      </c>
      <c r="C66" s="33" t="s">
        <v>248</v>
      </c>
      <c r="D66" s="33" t="s">
        <v>103</v>
      </c>
      <c r="E66" s="33" t="s">
        <v>225</v>
      </c>
      <c r="F66" s="50" t="n">
        <v>2.348</v>
      </c>
      <c r="G66" s="55" t="n">
        <v>1.297</v>
      </c>
      <c r="H66" s="50" t="n">
        <v>1.543</v>
      </c>
      <c r="I66" s="50" t="n">
        <v>1.571</v>
      </c>
      <c r="J66" s="55" t="n">
        <v>0.655</v>
      </c>
      <c r="K66" s="55" t="n">
        <v>0.468</v>
      </c>
      <c r="L66" s="55" t="n">
        <v>0.308</v>
      </c>
      <c r="M66" s="55" t="n">
        <v>0.422</v>
      </c>
      <c r="N66" s="55" t="n">
        <v>0.58</v>
      </c>
      <c r="O66" s="50" t="n">
        <v>1.647</v>
      </c>
      <c r="P66" s="50" t="n">
        <f aca="false">H66+I66/2</f>
        <v>2.3285</v>
      </c>
      <c r="Q66" s="51" t="n">
        <f aca="false">G66/F66*100</f>
        <v>55.2385008517888</v>
      </c>
      <c r="R66" s="51" t="n">
        <f aca="false">G66/H66*100</f>
        <v>84.0570317563189</v>
      </c>
      <c r="S66" s="51" t="n">
        <f aca="false">P66/F66*100</f>
        <v>99.1695059625213</v>
      </c>
      <c r="T66" s="51" t="n">
        <f aca="false">J66/F66*100</f>
        <v>27.8960817717206</v>
      </c>
      <c r="U66" s="51" t="n">
        <f aca="false">K66/F66*100</f>
        <v>19.9318568994889</v>
      </c>
      <c r="V66" s="51" t="n">
        <f aca="false">L66/F66*100</f>
        <v>13.1175468483816</v>
      </c>
      <c r="W66" s="51" t="n">
        <f aca="false">L66/K66*100</f>
        <v>65.8119658119658</v>
      </c>
      <c r="X66" s="51" t="n">
        <f aca="false">N66/F66*100</f>
        <v>24.7018739352641</v>
      </c>
      <c r="Y66" s="51" t="n">
        <f aca="false">N66/M66*100</f>
        <v>137.440758293839</v>
      </c>
      <c r="Z66" s="51" t="n">
        <f aca="false">O66/F66*100</f>
        <v>70.144804088586</v>
      </c>
      <c r="AA66" s="51" t="n">
        <f aca="false">H66/F66*100</f>
        <v>65.7155025553663</v>
      </c>
      <c r="AB66" s="52" t="n">
        <f aca="false">I66/F66*100</f>
        <v>66.9080068143101</v>
      </c>
    </row>
    <row r="67" customFormat="false" ht="15" hidden="false" customHeight="false" outlineLevel="0" collapsed="false">
      <c r="A67" s="49" t="s">
        <v>32</v>
      </c>
      <c r="B67" s="33" t="s">
        <v>312</v>
      </c>
      <c r="C67" s="33" t="s">
        <v>249</v>
      </c>
      <c r="D67" s="33" t="s">
        <v>103</v>
      </c>
      <c r="E67" s="33" t="s">
        <v>225</v>
      </c>
      <c r="F67" s="50" t="n">
        <v>1.968</v>
      </c>
      <c r="G67" s="55" t="n">
        <v>1.134</v>
      </c>
      <c r="H67" s="50" t="n">
        <v>1.386</v>
      </c>
      <c r="I67" s="50" t="n">
        <v>1.411</v>
      </c>
      <c r="J67" s="55" t="n">
        <v>0.568</v>
      </c>
      <c r="K67" s="55" t="n">
        <v>0.378</v>
      </c>
      <c r="L67" s="55" t="n">
        <v>0.243</v>
      </c>
      <c r="M67" s="50" t="s">
        <v>302</v>
      </c>
      <c r="N67" s="50" t="s">
        <v>302</v>
      </c>
      <c r="O67" s="50" t="n">
        <v>1.545</v>
      </c>
      <c r="P67" s="50" t="n">
        <f aca="false">H67+I67/2</f>
        <v>2.0915</v>
      </c>
      <c r="Q67" s="51" t="n">
        <f aca="false">G67/F67*100</f>
        <v>57.6219512195122</v>
      </c>
      <c r="R67" s="51" t="n">
        <f aca="false">G67/H67*100</f>
        <v>81.8181818181818</v>
      </c>
      <c r="S67" s="51" t="n">
        <f aca="false">P67/F67*100</f>
        <v>106.275406504065</v>
      </c>
      <c r="T67" s="51" t="n">
        <f aca="false">J67/F67*100</f>
        <v>28.8617886178862</v>
      </c>
      <c r="U67" s="51" t="n">
        <f aca="false">K67/F67*100</f>
        <v>19.2073170731707</v>
      </c>
      <c r="V67" s="51" t="n">
        <f aca="false">L67/F67*100</f>
        <v>12.3475609756098</v>
      </c>
      <c r="W67" s="51" t="n">
        <f aca="false">L67/K67*100</f>
        <v>64.2857142857143</v>
      </c>
      <c r="X67" s="50" t="s">
        <v>302</v>
      </c>
      <c r="Y67" s="50" t="s">
        <v>302</v>
      </c>
      <c r="Z67" s="51" t="n">
        <f aca="false">O67/F67*100</f>
        <v>78.5060975609756</v>
      </c>
      <c r="AA67" s="51" t="n">
        <f aca="false">H67/F67*100</f>
        <v>70.4268292682927</v>
      </c>
      <c r="AB67" s="52" t="n">
        <f aca="false">I67/F67*100</f>
        <v>71.6971544715447</v>
      </c>
    </row>
    <row r="68" customFormat="false" ht="15" hidden="false" customHeight="false" outlineLevel="0" collapsed="false">
      <c r="A68" s="49" t="s">
        <v>32</v>
      </c>
      <c r="B68" s="33" t="s">
        <v>312</v>
      </c>
      <c r="C68" s="33" t="s">
        <v>106</v>
      </c>
      <c r="D68" s="33" t="s">
        <v>107</v>
      </c>
      <c r="E68" s="33" t="s">
        <v>225</v>
      </c>
      <c r="F68" s="50" t="n">
        <v>1.926</v>
      </c>
      <c r="G68" s="50" t="s">
        <v>302</v>
      </c>
      <c r="H68" s="50" t="n">
        <v>1.293</v>
      </c>
      <c r="I68" s="50" t="n">
        <v>1.416</v>
      </c>
      <c r="J68" s="55" t="n">
        <v>0.563</v>
      </c>
      <c r="K68" s="55" t="n">
        <v>0.392</v>
      </c>
      <c r="L68" s="55" t="n">
        <v>0.258</v>
      </c>
      <c r="M68" s="55" t="n">
        <v>0.345</v>
      </c>
      <c r="N68" s="55" t="n">
        <v>0.513</v>
      </c>
      <c r="O68" s="50" t="n">
        <v>1.567</v>
      </c>
      <c r="P68" s="50" t="n">
        <f aca="false">H68+I68/2</f>
        <v>2.001</v>
      </c>
      <c r="Q68" s="50" t="s">
        <v>302</v>
      </c>
      <c r="R68" s="50" t="s">
        <v>302</v>
      </c>
      <c r="S68" s="51" t="n">
        <f aca="false">P68/F68*100</f>
        <v>103.894080996885</v>
      </c>
      <c r="T68" s="51" t="n">
        <f aca="false">J68/F68*100</f>
        <v>29.2315680166147</v>
      </c>
      <c r="U68" s="51" t="n">
        <f aca="false">K68/F68*100</f>
        <v>20.3530633437176</v>
      </c>
      <c r="V68" s="51" t="n">
        <f aca="false">L68/F68*100</f>
        <v>13.3956386292835</v>
      </c>
      <c r="W68" s="51" t="n">
        <f aca="false">L68/K68*100</f>
        <v>65.8163265306122</v>
      </c>
      <c r="X68" s="51" t="n">
        <f aca="false">N68/F68*100</f>
        <v>26.6355140186916</v>
      </c>
      <c r="Y68" s="51" t="n">
        <f aca="false">N68/M68*100</f>
        <v>148.695652173913</v>
      </c>
      <c r="Z68" s="51" t="n">
        <f aca="false">O68/F68*100</f>
        <v>81.3603322949117</v>
      </c>
      <c r="AA68" s="51" t="n">
        <f aca="false">H68/F68*100</f>
        <v>67.1339563862928</v>
      </c>
      <c r="AB68" s="52" t="n">
        <f aca="false">I68/F68*100</f>
        <v>73.5202492211838</v>
      </c>
    </row>
    <row r="69" customFormat="false" ht="15" hidden="false" customHeight="false" outlineLevel="0" collapsed="false">
      <c r="A69" s="49" t="s">
        <v>32</v>
      </c>
      <c r="B69" s="33" t="s">
        <v>312</v>
      </c>
      <c r="C69" s="33" t="s">
        <v>318</v>
      </c>
      <c r="D69" s="33" t="s">
        <v>107</v>
      </c>
      <c r="E69" s="33" t="s">
        <v>225</v>
      </c>
      <c r="F69" s="50" t="n">
        <v>2.048</v>
      </c>
      <c r="G69" s="55" t="n">
        <v>1.151</v>
      </c>
      <c r="H69" s="50" t="n">
        <v>1.315</v>
      </c>
      <c r="I69" s="50" t="n">
        <v>1.342</v>
      </c>
      <c r="J69" s="55" t="n">
        <v>0.597</v>
      </c>
      <c r="K69" s="55" t="n">
        <v>0.382</v>
      </c>
      <c r="L69" s="55" t="n">
        <v>0.269</v>
      </c>
      <c r="M69" s="55" t="n">
        <v>0.331</v>
      </c>
      <c r="N69" s="55" t="n">
        <v>0.486</v>
      </c>
      <c r="O69" s="50" t="n">
        <v>1.532</v>
      </c>
      <c r="P69" s="50" t="n">
        <f aca="false">H69+I69/2</f>
        <v>1.986</v>
      </c>
      <c r="Q69" s="51" t="n">
        <f aca="false">G69/F69*100</f>
        <v>56.201171875</v>
      </c>
      <c r="R69" s="51" t="n">
        <f aca="false">G69/H69*100</f>
        <v>87.5285171102662</v>
      </c>
      <c r="S69" s="51" t="n">
        <f aca="false">P69/F69*100</f>
        <v>96.97265625</v>
      </c>
      <c r="T69" s="51" t="n">
        <f aca="false">J69/F69*100</f>
        <v>29.150390625</v>
      </c>
      <c r="U69" s="51" t="n">
        <f aca="false">K69/F69*100</f>
        <v>18.65234375</v>
      </c>
      <c r="V69" s="51" t="n">
        <f aca="false">L69/F69*100</f>
        <v>13.134765625</v>
      </c>
      <c r="W69" s="51" t="n">
        <f aca="false">L69/K69*100</f>
        <v>70.4188481675393</v>
      </c>
      <c r="X69" s="51" t="n">
        <f aca="false">N69/F69*100</f>
        <v>23.73046875</v>
      </c>
      <c r="Y69" s="51" t="n">
        <f aca="false">N69/M69*100</f>
        <v>146.827794561934</v>
      </c>
      <c r="Z69" s="51" t="n">
        <f aca="false">O69/F69*100</f>
        <v>74.8046875</v>
      </c>
      <c r="AA69" s="51" t="n">
        <f aca="false">H69/F69*100</f>
        <v>64.208984375</v>
      </c>
      <c r="AB69" s="52" t="n">
        <f aca="false">I69/F69*100</f>
        <v>65.52734375</v>
      </c>
    </row>
    <row r="70" customFormat="false" ht="15" hidden="false" customHeight="false" outlineLevel="0" collapsed="false">
      <c r="A70" s="49" t="s">
        <v>32</v>
      </c>
      <c r="B70" s="33" t="s">
        <v>312</v>
      </c>
      <c r="C70" s="33" t="s">
        <v>319</v>
      </c>
      <c r="D70" s="33" t="s">
        <v>107</v>
      </c>
      <c r="E70" s="33" t="s">
        <v>225</v>
      </c>
      <c r="F70" s="50" t="n">
        <v>1.793</v>
      </c>
      <c r="G70" s="55" t="n">
        <v>1.125</v>
      </c>
      <c r="H70" s="50" t="n">
        <v>1.266</v>
      </c>
      <c r="I70" s="50" t="n">
        <v>1.353</v>
      </c>
      <c r="J70" s="55" t="n">
        <v>0.483</v>
      </c>
      <c r="K70" s="55" t="n">
        <v>0.357</v>
      </c>
      <c r="L70" s="55" t="n">
        <v>0.258</v>
      </c>
      <c r="M70" s="50" t="s">
        <v>302</v>
      </c>
      <c r="N70" s="50" t="s">
        <v>302</v>
      </c>
      <c r="O70" s="50" t="n">
        <v>1.421</v>
      </c>
      <c r="P70" s="50" t="n">
        <f aca="false">H70+I70/2</f>
        <v>1.9425</v>
      </c>
      <c r="Q70" s="51" t="n">
        <f aca="false">G70/F70*100</f>
        <v>62.7440044617959</v>
      </c>
      <c r="R70" s="51" t="n">
        <f aca="false">G70/H70*100</f>
        <v>88.8625592417062</v>
      </c>
      <c r="S70" s="51" t="n">
        <f aca="false">P70/F70*100</f>
        <v>108.337981037368</v>
      </c>
      <c r="T70" s="51" t="n">
        <f aca="false">J70/F70*100</f>
        <v>26.9380925822644</v>
      </c>
      <c r="U70" s="51" t="n">
        <f aca="false">K70/F70*100</f>
        <v>19.9107640825432</v>
      </c>
      <c r="V70" s="51" t="n">
        <f aca="false">L70/F70*100</f>
        <v>14.3892916899052</v>
      </c>
      <c r="W70" s="51" t="n">
        <f aca="false">L70/K70*100</f>
        <v>72.2689075630252</v>
      </c>
      <c r="X70" s="50" t="s">
        <v>302</v>
      </c>
      <c r="Y70" s="50" t="s">
        <v>302</v>
      </c>
      <c r="Z70" s="51" t="n">
        <f aca="false">O70/F70*100</f>
        <v>79.2526491912995</v>
      </c>
      <c r="AA70" s="51" t="n">
        <f aca="false">H70/F70*100</f>
        <v>70.6079196876743</v>
      </c>
      <c r="AB70" s="52" t="n">
        <f aca="false">I70/F70*100</f>
        <v>75.4601226993865</v>
      </c>
    </row>
    <row r="71" customFormat="false" ht="15" hidden="false" customHeight="false" outlineLevel="0" collapsed="false">
      <c r="A71" s="49" t="s">
        <v>32</v>
      </c>
      <c r="B71" s="33" t="s">
        <v>312</v>
      </c>
      <c r="C71" s="33" t="s">
        <v>252</v>
      </c>
      <c r="D71" s="33" t="s">
        <v>107</v>
      </c>
      <c r="E71" s="33" t="s">
        <v>225</v>
      </c>
      <c r="F71" s="50" t="n">
        <v>1.992</v>
      </c>
      <c r="G71" s="55" t="n">
        <v>1.081</v>
      </c>
      <c r="H71" s="50" t="n">
        <v>1.287</v>
      </c>
      <c r="I71" s="50" t="n">
        <v>1.339</v>
      </c>
      <c r="J71" s="55" t="n">
        <v>0.593</v>
      </c>
      <c r="K71" s="55" t="n">
        <v>0.384</v>
      </c>
      <c r="L71" s="55" t="n">
        <v>0.252</v>
      </c>
      <c r="M71" s="55" t="n">
        <v>0.347</v>
      </c>
      <c r="N71" s="55" t="n">
        <v>0.504</v>
      </c>
      <c r="O71" s="50" t="n">
        <v>1.435</v>
      </c>
      <c r="P71" s="50" t="n">
        <f aca="false">H71+I71/2</f>
        <v>1.9565</v>
      </c>
      <c r="Q71" s="51" t="n">
        <f aca="false">G71/F71*100</f>
        <v>54.2670682730924</v>
      </c>
      <c r="R71" s="51" t="n">
        <f aca="false">G71/H71*100</f>
        <v>83.993783993784</v>
      </c>
      <c r="S71" s="51" t="n">
        <f aca="false">P71/F71*100</f>
        <v>98.2178714859438</v>
      </c>
      <c r="T71" s="51" t="n">
        <f aca="false">J71/F71*100</f>
        <v>29.7690763052209</v>
      </c>
      <c r="U71" s="51" t="n">
        <f aca="false">K71/F71*100</f>
        <v>19.2771084337349</v>
      </c>
      <c r="V71" s="51" t="n">
        <f aca="false">L71/F71*100</f>
        <v>12.6506024096386</v>
      </c>
      <c r="W71" s="51" t="n">
        <f aca="false">L71/K71*100</f>
        <v>65.625</v>
      </c>
      <c r="X71" s="51" t="n">
        <f aca="false">N71/F71*100</f>
        <v>25.3012048192771</v>
      </c>
      <c r="Y71" s="51" t="n">
        <f aca="false">N71/M71*100</f>
        <v>145.244956772334</v>
      </c>
      <c r="Z71" s="51" t="n">
        <f aca="false">O71/F71*100</f>
        <v>72.0381526104418</v>
      </c>
      <c r="AA71" s="51" t="n">
        <f aca="false">H71/F71*100</f>
        <v>64.6084337349398</v>
      </c>
      <c r="AB71" s="52" t="n">
        <f aca="false">I71/F71*100</f>
        <v>67.218875502008</v>
      </c>
    </row>
    <row r="72" customFormat="false" ht="15" hidden="false" customHeight="false" outlineLevel="0" collapsed="false">
      <c r="A72" s="49" t="s">
        <v>32</v>
      </c>
      <c r="B72" s="33" t="s">
        <v>312</v>
      </c>
      <c r="C72" s="33" t="s">
        <v>253</v>
      </c>
      <c r="D72" s="33" t="s">
        <v>107</v>
      </c>
      <c r="E72" s="33" t="s">
        <v>225</v>
      </c>
      <c r="F72" s="50" t="n">
        <v>1.825</v>
      </c>
      <c r="G72" s="55" t="n">
        <v>1.045</v>
      </c>
      <c r="H72" s="50" t="n">
        <v>1.194</v>
      </c>
      <c r="I72" s="50" t="n">
        <v>1.299</v>
      </c>
      <c r="J72" s="55" t="n">
        <v>0.461</v>
      </c>
      <c r="K72" s="55" t="n">
        <v>0.34</v>
      </c>
      <c r="L72" s="55" t="n">
        <v>0.229</v>
      </c>
      <c r="M72" s="55" t="n">
        <v>0.319</v>
      </c>
      <c r="N72" s="55" t="n">
        <v>0.439</v>
      </c>
      <c r="O72" s="50" t="n">
        <v>1.371</v>
      </c>
      <c r="P72" s="50" t="n">
        <f aca="false">H72+I72/2</f>
        <v>1.8435</v>
      </c>
      <c r="Q72" s="51" t="n">
        <f aca="false">G72/F72*100</f>
        <v>57.2602739726027</v>
      </c>
      <c r="R72" s="51" t="n">
        <f aca="false">G72/H72*100</f>
        <v>87.5209380234506</v>
      </c>
      <c r="S72" s="51" t="n">
        <f aca="false">P72/F72*100</f>
        <v>101.013698630137</v>
      </c>
      <c r="T72" s="51" t="n">
        <f aca="false">J72/F72*100</f>
        <v>25.2602739726027</v>
      </c>
      <c r="U72" s="51" t="n">
        <f aca="false">K72/F72*100</f>
        <v>18.6301369863014</v>
      </c>
      <c r="V72" s="51" t="n">
        <f aca="false">L72/F72*100</f>
        <v>12.5479452054795</v>
      </c>
      <c r="W72" s="51" t="n">
        <f aca="false">L72/K72*100</f>
        <v>67.3529411764706</v>
      </c>
      <c r="X72" s="51" t="n">
        <f aca="false">N72/F72*100</f>
        <v>24.0547945205479</v>
      </c>
      <c r="Y72" s="51" t="n">
        <f aca="false">N72/M72*100</f>
        <v>137.617554858934</v>
      </c>
      <c r="Z72" s="51" t="n">
        <f aca="false">O72/F72*100</f>
        <v>75.1232876712329</v>
      </c>
      <c r="AA72" s="51" t="n">
        <f aca="false">H72/F72*100</f>
        <v>65.4246575342466</v>
      </c>
      <c r="AB72" s="52" t="n">
        <f aca="false">I72/F72*100</f>
        <v>71.1780821917808</v>
      </c>
    </row>
    <row r="73" customFormat="false" ht="15" hidden="false" customHeight="false" outlineLevel="0" collapsed="false">
      <c r="A73" s="49" t="s">
        <v>32</v>
      </c>
      <c r="B73" s="33" t="s">
        <v>312</v>
      </c>
      <c r="C73" s="33" t="s">
        <v>114</v>
      </c>
      <c r="D73" s="33" t="s">
        <v>115</v>
      </c>
      <c r="E73" s="33" t="s">
        <v>225</v>
      </c>
      <c r="F73" s="50" t="n">
        <v>2.009</v>
      </c>
      <c r="G73" s="55" t="n">
        <v>1.187</v>
      </c>
      <c r="H73" s="50" t="n">
        <v>1.376</v>
      </c>
      <c r="I73" s="50" t="n">
        <v>1.446</v>
      </c>
      <c r="J73" s="55" t="n">
        <v>0.638</v>
      </c>
      <c r="K73" s="55" t="n">
        <v>0.444</v>
      </c>
      <c r="L73" s="55" t="n">
        <v>0.261</v>
      </c>
      <c r="M73" s="55" t="n">
        <v>0.369</v>
      </c>
      <c r="N73" s="55" t="n">
        <v>0.531</v>
      </c>
      <c r="O73" s="50" t="n">
        <v>1.612</v>
      </c>
      <c r="P73" s="50" t="n">
        <f aca="false">H73+I73/2</f>
        <v>2.099</v>
      </c>
      <c r="Q73" s="51" t="n">
        <f aca="false">G73/F73*100</f>
        <v>59.0841214534594</v>
      </c>
      <c r="R73" s="51" t="n">
        <f aca="false">G73/H73*100</f>
        <v>86.2645348837209</v>
      </c>
      <c r="S73" s="51" t="n">
        <f aca="false">P73/F73*100</f>
        <v>104.479840716775</v>
      </c>
      <c r="T73" s="51" t="n">
        <f aca="false">J73/F73*100</f>
        <v>31.7570930811349</v>
      </c>
      <c r="U73" s="51" t="n">
        <f aca="false">K73/F73*100</f>
        <v>22.1005475360876</v>
      </c>
      <c r="V73" s="51" t="n">
        <f aca="false">L73/F73*100</f>
        <v>12.9915380786461</v>
      </c>
      <c r="W73" s="51" t="n">
        <f aca="false">L73/K73*100</f>
        <v>58.7837837837838</v>
      </c>
      <c r="X73" s="51" t="n">
        <f aca="false">N73/F73*100</f>
        <v>26.4310602289696</v>
      </c>
      <c r="Y73" s="51" t="n">
        <f aca="false">N73/M73*100</f>
        <v>143.90243902439</v>
      </c>
      <c r="Z73" s="51" t="n">
        <f aca="false">O73/F73*100</f>
        <v>80.238924838228</v>
      </c>
      <c r="AA73" s="51" t="n">
        <f aca="false">H73/F73*100</f>
        <v>68.4917869586859</v>
      </c>
      <c r="AB73" s="52" t="n">
        <f aca="false">I73/F73*100</f>
        <v>71.9761075161772</v>
      </c>
    </row>
    <row r="74" customFormat="false" ht="15" hidden="false" customHeight="false" outlineLevel="0" collapsed="false">
      <c r="A74" s="49" t="s">
        <v>32</v>
      </c>
      <c r="B74" s="33" t="s">
        <v>312</v>
      </c>
      <c r="C74" s="33" t="s">
        <v>320</v>
      </c>
      <c r="D74" s="33" t="s">
        <v>115</v>
      </c>
      <c r="E74" s="33" t="s">
        <v>225</v>
      </c>
      <c r="F74" s="50" t="n">
        <v>2.172</v>
      </c>
      <c r="G74" s="55" t="n">
        <v>1.205</v>
      </c>
      <c r="H74" s="50" t="n">
        <v>1.471</v>
      </c>
      <c r="I74" s="50" t="n">
        <v>1.525</v>
      </c>
      <c r="J74" s="55" t="n">
        <v>0.661</v>
      </c>
      <c r="K74" s="55" t="n">
        <v>0.446</v>
      </c>
      <c r="L74" s="55" t="n">
        <v>0.296</v>
      </c>
      <c r="M74" s="55" t="n">
        <v>0.371</v>
      </c>
      <c r="N74" s="55" t="n">
        <v>0.53</v>
      </c>
      <c r="O74" s="50" t="n">
        <v>1.615</v>
      </c>
      <c r="P74" s="50" t="n">
        <f aca="false">H74+I74/2</f>
        <v>2.2335</v>
      </c>
      <c r="Q74" s="51" t="n">
        <f aca="false">G74/F74*100</f>
        <v>55.4788213627993</v>
      </c>
      <c r="R74" s="51" t="n">
        <f aca="false">G74/H74*100</f>
        <v>81.9170632222978</v>
      </c>
      <c r="S74" s="51" t="n">
        <f aca="false">P74/F74*100</f>
        <v>102.831491712707</v>
      </c>
      <c r="T74" s="51" t="n">
        <f aca="false">J74/F74*100</f>
        <v>30.4327808471455</v>
      </c>
      <c r="U74" s="51" t="n">
        <f aca="false">K74/F74*100</f>
        <v>20.5340699815838</v>
      </c>
      <c r="V74" s="51" t="n">
        <f aca="false">L74/F74*100</f>
        <v>13.6279926335175</v>
      </c>
      <c r="W74" s="51" t="n">
        <f aca="false">L74/K74*100</f>
        <v>66.3677130044843</v>
      </c>
      <c r="X74" s="51" t="n">
        <f aca="false">N74/F74*100</f>
        <v>24.4014732965009</v>
      </c>
      <c r="Y74" s="51" t="n">
        <f aca="false">N74/M74*100</f>
        <v>142.857142857143</v>
      </c>
      <c r="Z74" s="51" t="n">
        <f aca="false">O74/F74*100</f>
        <v>74.3554327808471</v>
      </c>
      <c r="AA74" s="51" t="n">
        <f aca="false">H74/F74*100</f>
        <v>67.7255985267035</v>
      </c>
      <c r="AB74" s="52" t="n">
        <f aca="false">I74/F74*100</f>
        <v>70.2117863720074</v>
      </c>
    </row>
    <row r="75" customFormat="false" ht="15" hidden="false" customHeight="false" outlineLevel="0" collapsed="false">
      <c r="A75" s="49" t="s">
        <v>32</v>
      </c>
      <c r="B75" s="33" t="s">
        <v>312</v>
      </c>
      <c r="C75" s="33" t="s">
        <v>321</v>
      </c>
      <c r="D75" s="33" t="s">
        <v>115</v>
      </c>
      <c r="E75" s="33" t="s">
        <v>225</v>
      </c>
      <c r="F75" s="50" t="n">
        <v>2.094</v>
      </c>
      <c r="G75" s="55" t="n">
        <v>1.155</v>
      </c>
      <c r="H75" s="50" t="n">
        <v>1.356</v>
      </c>
      <c r="I75" s="50" t="n">
        <v>1.414</v>
      </c>
      <c r="J75" s="55" t="n">
        <v>0.582</v>
      </c>
      <c r="K75" s="55" t="n">
        <v>0.411</v>
      </c>
      <c r="L75" s="55" t="n">
        <v>0.256</v>
      </c>
      <c r="M75" s="55" t="n">
        <v>0.342</v>
      </c>
      <c r="N75" s="55" t="n">
        <v>0.488</v>
      </c>
      <c r="O75" s="50" t="n">
        <v>1.559</v>
      </c>
      <c r="P75" s="50" t="n">
        <f aca="false">H75+I75/2</f>
        <v>2.063</v>
      </c>
      <c r="Q75" s="51" t="n">
        <f aca="false">G75/F75*100</f>
        <v>55.1575931232092</v>
      </c>
      <c r="R75" s="51" t="n">
        <f aca="false">G75/H75*100</f>
        <v>85.1769911504425</v>
      </c>
      <c r="S75" s="51" t="n">
        <f aca="false">P75/F75*100</f>
        <v>98.5195797516715</v>
      </c>
      <c r="T75" s="51" t="n">
        <f aca="false">J75/F75*100</f>
        <v>27.7936962750716</v>
      </c>
      <c r="U75" s="51" t="n">
        <f aca="false">K75/F75*100</f>
        <v>19.6275071633238</v>
      </c>
      <c r="V75" s="51" t="n">
        <f aca="false">L75/F75*100</f>
        <v>12.225405921681</v>
      </c>
      <c r="W75" s="51" t="n">
        <f aca="false">L75/K75*100</f>
        <v>62.2871046228711</v>
      </c>
      <c r="X75" s="51" t="n">
        <f aca="false">N75/F75*100</f>
        <v>23.3046800382044</v>
      </c>
      <c r="Y75" s="51" t="n">
        <f aca="false">N75/M75*100</f>
        <v>142.690058479532</v>
      </c>
      <c r="Z75" s="51" t="n">
        <f aca="false">O75/F75*100</f>
        <v>74.450811843362</v>
      </c>
      <c r="AA75" s="51" t="n">
        <f aca="false">H75/F75*100</f>
        <v>64.756446991404</v>
      </c>
      <c r="AB75" s="52" t="n">
        <f aca="false">I75/F75*100</f>
        <v>67.5262655205349</v>
      </c>
    </row>
    <row r="76" customFormat="false" ht="15" hidden="false" customHeight="false" outlineLevel="0" collapsed="false">
      <c r="A76" s="49" t="s">
        <v>32</v>
      </c>
      <c r="B76" s="33" t="s">
        <v>312</v>
      </c>
      <c r="C76" s="33" t="s">
        <v>244</v>
      </c>
      <c r="D76" s="33" t="s">
        <v>115</v>
      </c>
      <c r="E76" s="33" t="s">
        <v>225</v>
      </c>
      <c r="F76" s="50" t="n">
        <v>1.578</v>
      </c>
      <c r="G76" s="55" t="n">
        <v>0.862</v>
      </c>
      <c r="H76" s="50" t="n">
        <v>0.979</v>
      </c>
      <c r="I76" s="50" t="n">
        <v>1.079</v>
      </c>
      <c r="J76" s="55" t="n">
        <v>0.429</v>
      </c>
      <c r="K76" s="55" t="n">
        <v>0.294</v>
      </c>
      <c r="L76" s="55" t="n">
        <v>0.183</v>
      </c>
      <c r="M76" s="55" t="n">
        <v>0.272</v>
      </c>
      <c r="N76" s="55" t="n">
        <v>0.383</v>
      </c>
      <c r="O76" s="50" t="n">
        <v>1.225</v>
      </c>
      <c r="P76" s="50" t="n">
        <f aca="false">H76+I76/2</f>
        <v>1.5185</v>
      </c>
      <c r="Q76" s="51" t="n">
        <f aca="false">G76/F76*100</f>
        <v>54.6261089987326</v>
      </c>
      <c r="R76" s="51" t="n">
        <f aca="false">G76/H76*100</f>
        <v>88.0490296220633</v>
      </c>
      <c r="S76" s="51" t="n">
        <f aca="false">P76/F76*100</f>
        <v>96.2294043092522</v>
      </c>
      <c r="T76" s="51" t="n">
        <f aca="false">J76/F76*100</f>
        <v>27.1863117870722</v>
      </c>
      <c r="U76" s="51" t="n">
        <f aca="false">K76/F76*100</f>
        <v>18.6311787072243</v>
      </c>
      <c r="V76" s="51" t="n">
        <f aca="false">L76/F76*100</f>
        <v>11.5969581749049</v>
      </c>
      <c r="W76" s="51" t="n">
        <f aca="false">L76/K76*100</f>
        <v>62.2448979591837</v>
      </c>
      <c r="X76" s="51" t="n">
        <f aca="false">N76/F76*100</f>
        <v>24.2712294043093</v>
      </c>
      <c r="Y76" s="51" t="n">
        <f aca="false">N76/M76*100</f>
        <v>140.808823529412</v>
      </c>
      <c r="Z76" s="51" t="n">
        <f aca="false">O76/F76*100</f>
        <v>77.6299112801014</v>
      </c>
      <c r="AA76" s="51" t="n">
        <f aca="false">H76/F76*100</f>
        <v>62.0405576679341</v>
      </c>
      <c r="AB76" s="52" t="n">
        <f aca="false">I76/F76*100</f>
        <v>68.3776932826362</v>
      </c>
    </row>
    <row r="77" customFormat="false" ht="15" hidden="false" customHeight="false" outlineLevel="0" collapsed="false">
      <c r="A77" s="49" t="s">
        <v>32</v>
      </c>
      <c r="B77" s="33" t="s">
        <v>312</v>
      </c>
      <c r="C77" s="33" t="s">
        <v>245</v>
      </c>
      <c r="D77" s="33" t="s">
        <v>115</v>
      </c>
      <c r="E77" s="33" t="s">
        <v>225</v>
      </c>
      <c r="F77" s="50" t="n">
        <v>2.014</v>
      </c>
      <c r="G77" s="55" t="n">
        <v>1.207</v>
      </c>
      <c r="H77" s="50" t="n">
        <v>1.311</v>
      </c>
      <c r="I77" s="50" t="n">
        <v>1.348</v>
      </c>
      <c r="J77" s="55" t="n">
        <v>0.656</v>
      </c>
      <c r="K77" s="55" t="n">
        <v>0.459</v>
      </c>
      <c r="L77" s="55" t="n">
        <v>0.313</v>
      </c>
      <c r="M77" s="55" t="n">
        <v>0.398</v>
      </c>
      <c r="N77" s="55" t="n">
        <v>0.548</v>
      </c>
      <c r="O77" s="50" t="n">
        <v>1.501</v>
      </c>
      <c r="P77" s="50" t="n">
        <f aca="false">H77+I77/2</f>
        <v>1.985</v>
      </c>
      <c r="Q77" s="51" t="n">
        <f aca="false">G77/F77*100</f>
        <v>59.9304865938431</v>
      </c>
      <c r="R77" s="51" t="n">
        <f aca="false">G77/H77*100</f>
        <v>92.0671243325706</v>
      </c>
      <c r="S77" s="51" t="n">
        <f aca="false">P77/F77*100</f>
        <v>98.5600794438928</v>
      </c>
      <c r="T77" s="51" t="n">
        <f aca="false">J77/F77*100</f>
        <v>32.5719960278054</v>
      </c>
      <c r="U77" s="51" t="n">
        <f aca="false">K77/F77*100</f>
        <v>22.7904667328699</v>
      </c>
      <c r="V77" s="51" t="n">
        <f aca="false">L77/F77*100</f>
        <v>15.5412115193645</v>
      </c>
      <c r="W77" s="51" t="n">
        <f aca="false">L77/K77*100</f>
        <v>68.1917211328976</v>
      </c>
      <c r="X77" s="51" t="n">
        <f aca="false">N77/F77*100</f>
        <v>27.2095332671301</v>
      </c>
      <c r="Y77" s="51" t="n">
        <f aca="false">N77/M77*100</f>
        <v>137.688442211055</v>
      </c>
      <c r="Z77" s="51" t="n">
        <f aca="false">O77/F77*100</f>
        <v>74.5283018867925</v>
      </c>
      <c r="AA77" s="51" t="n">
        <f aca="false">H77/F77*100</f>
        <v>65.0943396226415</v>
      </c>
      <c r="AB77" s="52" t="n">
        <f aca="false">I77/F77*100</f>
        <v>66.9314796425025</v>
      </c>
    </row>
    <row r="78" customFormat="false" ht="15" hidden="false" customHeight="false" outlineLevel="0" collapsed="false">
      <c r="A78" s="49" t="s">
        <v>32</v>
      </c>
      <c r="B78" s="33" t="s">
        <v>312</v>
      </c>
      <c r="C78" s="33" t="s">
        <v>118</v>
      </c>
      <c r="D78" s="33" t="s">
        <v>119</v>
      </c>
      <c r="E78" s="33" t="s">
        <v>225</v>
      </c>
      <c r="F78" s="50" t="n">
        <v>1.895</v>
      </c>
      <c r="G78" s="55" t="n">
        <v>1.08</v>
      </c>
      <c r="H78" s="50" t="n">
        <v>1.233</v>
      </c>
      <c r="I78" s="50" t="n">
        <v>1.337</v>
      </c>
      <c r="J78" s="55" t="n">
        <v>0.554</v>
      </c>
      <c r="K78" s="55" t="n">
        <v>0.37</v>
      </c>
      <c r="L78" s="55" t="n">
        <v>0.236</v>
      </c>
      <c r="M78" s="55" t="n">
        <v>0.336</v>
      </c>
      <c r="N78" s="55" t="n">
        <v>0.475</v>
      </c>
      <c r="O78" s="50" t="n">
        <v>1.461</v>
      </c>
      <c r="P78" s="50" t="n">
        <f aca="false">H78+I78/2</f>
        <v>1.9015</v>
      </c>
      <c r="Q78" s="51" t="n">
        <f aca="false">G78/F78*100</f>
        <v>56.9920844327177</v>
      </c>
      <c r="R78" s="51" t="n">
        <f aca="false">G78/H78*100</f>
        <v>87.5912408759124</v>
      </c>
      <c r="S78" s="51" t="n">
        <f aca="false">P78/F78*100</f>
        <v>100.343007915567</v>
      </c>
      <c r="T78" s="51" t="n">
        <f aca="false">J78/F78*100</f>
        <v>29.2348284960422</v>
      </c>
      <c r="U78" s="51" t="n">
        <f aca="false">K78/F78*100</f>
        <v>19.5250659630607</v>
      </c>
      <c r="V78" s="51" t="n">
        <f aca="false">L78/F78*100</f>
        <v>12.4538258575198</v>
      </c>
      <c r="W78" s="51" t="n">
        <f aca="false">L78/K78*100</f>
        <v>63.7837837837838</v>
      </c>
      <c r="X78" s="51" t="n">
        <f aca="false">N78/F78*100</f>
        <v>25.065963060686</v>
      </c>
      <c r="Y78" s="51" t="n">
        <f aca="false">N78/M78*100</f>
        <v>141.369047619048</v>
      </c>
      <c r="Z78" s="51" t="n">
        <f aca="false">O78/F78*100</f>
        <v>77.0976253298153</v>
      </c>
      <c r="AA78" s="51" t="n">
        <f aca="false">H78/F78*100</f>
        <v>65.065963060686</v>
      </c>
      <c r="AB78" s="52" t="n">
        <f aca="false">I78/F78*100</f>
        <v>70.5540897097625</v>
      </c>
    </row>
    <row r="79" customFormat="false" ht="15" hidden="false" customHeight="false" outlineLevel="0" collapsed="false">
      <c r="A79" s="49" t="s">
        <v>32</v>
      </c>
      <c r="B79" s="33" t="s">
        <v>312</v>
      </c>
      <c r="C79" s="33" t="s">
        <v>240</v>
      </c>
      <c r="D79" s="33" t="s">
        <v>119</v>
      </c>
      <c r="E79" s="33" t="s">
        <v>225</v>
      </c>
      <c r="F79" s="50" t="n">
        <v>2.149</v>
      </c>
      <c r="G79" s="55" t="n">
        <v>1.161</v>
      </c>
      <c r="H79" s="50" t="n">
        <v>1.396</v>
      </c>
      <c r="I79" s="50" t="n">
        <v>1.484</v>
      </c>
      <c r="J79" s="55" t="n">
        <v>0.6</v>
      </c>
      <c r="K79" s="55" t="n">
        <v>0.42</v>
      </c>
      <c r="L79" s="55" t="n">
        <v>0.288</v>
      </c>
      <c r="M79" s="55" t="n">
        <v>0.375</v>
      </c>
      <c r="N79" s="55" t="n">
        <v>0.51</v>
      </c>
      <c r="O79" s="50" t="n">
        <v>1.589</v>
      </c>
      <c r="P79" s="50" t="n">
        <f aca="false">H79+I79/2</f>
        <v>2.138</v>
      </c>
      <c r="Q79" s="51" t="n">
        <f aca="false">G79/F79*100</f>
        <v>54.025127966496</v>
      </c>
      <c r="R79" s="51" t="n">
        <f aca="false">G79/H79*100</f>
        <v>83.1661891117479</v>
      </c>
      <c r="S79" s="51" t="n">
        <f aca="false">P79/F79*100</f>
        <v>99.4881340158213</v>
      </c>
      <c r="T79" s="51" t="n">
        <f aca="false">J79/F79*100</f>
        <v>27.919962773383</v>
      </c>
      <c r="U79" s="51" t="n">
        <f aca="false">K79/F79*100</f>
        <v>19.5439739413681</v>
      </c>
      <c r="V79" s="51" t="n">
        <f aca="false">L79/F79*100</f>
        <v>13.4015821312238</v>
      </c>
      <c r="W79" s="51" t="n">
        <f aca="false">L79/K79*100</f>
        <v>68.5714285714286</v>
      </c>
      <c r="X79" s="51" t="n">
        <f aca="false">N79/F79*100</f>
        <v>23.7319683573755</v>
      </c>
      <c r="Y79" s="51" t="n">
        <f aca="false">N79/M79*100</f>
        <v>136</v>
      </c>
      <c r="Z79" s="51" t="n">
        <f aca="false">O79/F79*100</f>
        <v>73.9413680781759</v>
      </c>
      <c r="AA79" s="51" t="n">
        <f aca="false">H79/F79*100</f>
        <v>64.9604467194044</v>
      </c>
      <c r="AB79" s="52" t="n">
        <f aca="false">I79/F79*100</f>
        <v>69.0553745928339</v>
      </c>
    </row>
    <row r="80" customFormat="false" ht="15" hidden="false" customHeight="false" outlineLevel="0" collapsed="false">
      <c r="A80" s="49" t="s">
        <v>32</v>
      </c>
      <c r="B80" s="33" t="s">
        <v>312</v>
      </c>
      <c r="C80" s="33" t="s">
        <v>241</v>
      </c>
      <c r="D80" s="33" t="s">
        <v>119</v>
      </c>
      <c r="E80" s="33" t="s">
        <v>225</v>
      </c>
      <c r="F80" s="50" t="n">
        <v>2.029</v>
      </c>
      <c r="G80" s="55" t="n">
        <v>1.105</v>
      </c>
      <c r="H80" s="50" t="n">
        <v>1.319</v>
      </c>
      <c r="I80" s="50" t="n">
        <v>1.363</v>
      </c>
      <c r="J80" s="55" t="n">
        <v>0.54</v>
      </c>
      <c r="K80" s="55" t="n">
        <v>0.4</v>
      </c>
      <c r="L80" s="55" t="n">
        <v>0.268</v>
      </c>
      <c r="M80" s="55" t="n">
        <v>0.335</v>
      </c>
      <c r="N80" s="55" t="n">
        <v>0.49</v>
      </c>
      <c r="O80" s="50" t="n">
        <v>1.534</v>
      </c>
      <c r="P80" s="50" t="n">
        <f aca="false">H80+I80/2</f>
        <v>2.0005</v>
      </c>
      <c r="Q80" s="51" t="n">
        <f aca="false">G80/F80*100</f>
        <v>54.4603252833908</v>
      </c>
      <c r="R80" s="51" t="n">
        <f aca="false">G80/H80*100</f>
        <v>83.7755875663382</v>
      </c>
      <c r="S80" s="51" t="n">
        <f aca="false">P80/F80*100</f>
        <v>98.5953671759487</v>
      </c>
      <c r="T80" s="51" t="n">
        <f aca="false">J80/F80*100</f>
        <v>26.6140956136028</v>
      </c>
      <c r="U80" s="51" t="n">
        <f aca="false">K80/F80*100</f>
        <v>19.714144898965</v>
      </c>
      <c r="V80" s="51" t="n">
        <f aca="false">L80/F80*100</f>
        <v>13.2084770823066</v>
      </c>
      <c r="W80" s="51" t="n">
        <f aca="false">L80/K80*100</f>
        <v>67</v>
      </c>
      <c r="X80" s="51" t="n">
        <f aca="false">N80/F80*100</f>
        <v>24.1498275012321</v>
      </c>
      <c r="Y80" s="51" t="n">
        <f aca="false">N80/M80*100</f>
        <v>146.268656716418</v>
      </c>
      <c r="Z80" s="51" t="n">
        <f aca="false">O80/F80*100</f>
        <v>75.6037456875308</v>
      </c>
      <c r="AA80" s="51" t="n">
        <f aca="false">H80/F80*100</f>
        <v>65.0073928043371</v>
      </c>
      <c r="AB80" s="52" t="n">
        <f aca="false">I80/F80*100</f>
        <v>67.1759487432233</v>
      </c>
    </row>
    <row r="81" customFormat="false" ht="15" hidden="false" customHeight="false" outlineLevel="0" collapsed="false">
      <c r="A81" s="49" t="s">
        <v>32</v>
      </c>
      <c r="B81" s="33" t="s">
        <v>312</v>
      </c>
      <c r="C81" s="33" t="s">
        <v>110</v>
      </c>
      <c r="D81" s="33" t="s">
        <v>111</v>
      </c>
      <c r="E81" s="33" t="s">
        <v>225</v>
      </c>
      <c r="F81" s="50" t="n">
        <v>2.271</v>
      </c>
      <c r="G81" s="55" t="n">
        <v>1.244</v>
      </c>
      <c r="H81" s="50" t="n">
        <v>1.575</v>
      </c>
      <c r="I81" s="50" t="n">
        <v>1.585</v>
      </c>
      <c r="J81" s="55" t="n">
        <v>0.663</v>
      </c>
      <c r="K81" s="55" t="n">
        <v>0.465</v>
      </c>
      <c r="L81" s="55" t="n">
        <v>0.299</v>
      </c>
      <c r="M81" s="55" t="n">
        <v>0.394</v>
      </c>
      <c r="N81" s="55" t="n">
        <v>0.53</v>
      </c>
      <c r="O81" s="50" t="n">
        <v>1.714</v>
      </c>
      <c r="P81" s="50" t="n">
        <f aca="false">H81+I81/2</f>
        <v>2.3675</v>
      </c>
      <c r="Q81" s="51" t="n">
        <f aca="false">G81/F81*100</f>
        <v>54.7776309995597</v>
      </c>
      <c r="R81" s="51" t="n">
        <f aca="false">G81/H81*100</f>
        <v>78.984126984127</v>
      </c>
      <c r="S81" s="51" t="n">
        <f aca="false">P81/F81*100</f>
        <v>104.249229414355</v>
      </c>
      <c r="T81" s="51" t="n">
        <f aca="false">J81/F81*100</f>
        <v>29.1941875825628</v>
      </c>
      <c r="U81" s="51" t="n">
        <f aca="false">K81/F81*100</f>
        <v>20.4755614266843</v>
      </c>
      <c r="V81" s="51" t="n">
        <f aca="false">L81/F81*100</f>
        <v>13.1660061646852</v>
      </c>
      <c r="W81" s="51" t="n">
        <f aca="false">L81/K81*100</f>
        <v>64.3010752688172</v>
      </c>
      <c r="X81" s="51" t="n">
        <f aca="false">N81/F81*100</f>
        <v>23.3377366798767</v>
      </c>
      <c r="Y81" s="51" t="n">
        <f aca="false">N81/M81*100</f>
        <v>134.517766497462</v>
      </c>
      <c r="Z81" s="51" t="n">
        <f aca="false">O81/F81*100</f>
        <v>75.4733597534126</v>
      </c>
      <c r="AA81" s="51" t="n">
        <f aca="false">H81/F81*100</f>
        <v>69.3527080581242</v>
      </c>
      <c r="AB81" s="52" t="n">
        <f aca="false">I81/F81*100</f>
        <v>69.7930427124615</v>
      </c>
    </row>
    <row r="82" customFormat="false" ht="15" hidden="false" customHeight="false" outlineLevel="0" collapsed="false">
      <c r="A82" s="49" t="s">
        <v>32</v>
      </c>
      <c r="B82" s="33" t="s">
        <v>312</v>
      </c>
      <c r="C82" s="33" t="s">
        <v>228</v>
      </c>
      <c r="D82" s="33" t="s">
        <v>111</v>
      </c>
      <c r="E82" s="33" t="s">
        <v>225</v>
      </c>
      <c r="F82" s="50" t="n">
        <v>2.361</v>
      </c>
      <c r="G82" s="55" t="n">
        <v>1.223</v>
      </c>
      <c r="H82" s="50" t="n">
        <v>1.564</v>
      </c>
      <c r="I82" s="50" t="n">
        <v>1.585</v>
      </c>
      <c r="J82" s="55" t="n">
        <v>0.696</v>
      </c>
      <c r="K82" s="55" t="n">
        <v>0.488</v>
      </c>
      <c r="L82" s="55" t="n">
        <v>0.324</v>
      </c>
      <c r="M82" s="55" t="n">
        <v>0.398</v>
      </c>
      <c r="N82" s="55" t="n">
        <v>0.554</v>
      </c>
      <c r="O82" s="50" t="n">
        <v>1.736</v>
      </c>
      <c r="P82" s="50" t="n">
        <f aca="false">H82+I82/2</f>
        <v>2.3565</v>
      </c>
      <c r="Q82" s="51" t="n">
        <f aca="false">G82/F82*100</f>
        <v>51.8000847098687</v>
      </c>
      <c r="R82" s="51" t="n">
        <f aca="false">G82/H82*100</f>
        <v>78.1969309462916</v>
      </c>
      <c r="S82" s="51" t="n">
        <f aca="false">P82/F82*100</f>
        <v>99.8094027954257</v>
      </c>
      <c r="T82" s="51" t="n">
        <f aca="false">J82/F82*100</f>
        <v>29.4790343074968</v>
      </c>
      <c r="U82" s="51" t="n">
        <f aca="false">K82/F82*100</f>
        <v>20.6692079627277</v>
      </c>
      <c r="V82" s="51" t="n">
        <f aca="false">L82/F82*100</f>
        <v>13.722998729352</v>
      </c>
      <c r="W82" s="51" t="n">
        <f aca="false">L82/K82*100</f>
        <v>66.3934426229508</v>
      </c>
      <c r="X82" s="51" t="n">
        <f aca="false">N82/F82*100</f>
        <v>23.4646336298179</v>
      </c>
      <c r="Y82" s="51" t="n">
        <f aca="false">N82/M82*100</f>
        <v>139.195979899498</v>
      </c>
      <c r="Z82" s="51" t="n">
        <f aca="false">O82/F82*100</f>
        <v>73.5281660313427</v>
      </c>
      <c r="AA82" s="51" t="n">
        <f aca="false">H82/F82*100</f>
        <v>66.2431173231682</v>
      </c>
      <c r="AB82" s="52" t="n">
        <f aca="false">I82/F82*100</f>
        <v>67.132570944515</v>
      </c>
    </row>
    <row r="83" customFormat="false" ht="15" hidden="false" customHeight="false" outlineLevel="0" collapsed="false">
      <c r="A83" s="57" t="s">
        <v>32</v>
      </c>
      <c r="B83" s="58" t="s">
        <v>312</v>
      </c>
      <c r="C83" s="58" t="s">
        <v>230</v>
      </c>
      <c r="D83" s="58" t="s">
        <v>229</v>
      </c>
      <c r="E83" s="58" t="s">
        <v>225</v>
      </c>
      <c r="F83" s="59" t="n">
        <v>2.114</v>
      </c>
      <c r="G83" s="60" t="n">
        <v>1.165</v>
      </c>
      <c r="H83" s="59" t="n">
        <v>1.392</v>
      </c>
      <c r="I83" s="59" t="n">
        <v>1.498</v>
      </c>
      <c r="J83" s="60" t="n">
        <v>0.635</v>
      </c>
      <c r="K83" s="60" t="n">
        <v>0.438</v>
      </c>
      <c r="L83" s="60" t="n">
        <v>0.287</v>
      </c>
      <c r="M83" s="60" t="n">
        <v>0.379</v>
      </c>
      <c r="N83" s="60" t="n">
        <v>0.551</v>
      </c>
      <c r="O83" s="59" t="n">
        <v>1.518</v>
      </c>
      <c r="P83" s="59" t="n">
        <f aca="false">H83+I83/2</f>
        <v>2.141</v>
      </c>
      <c r="Q83" s="61" t="n">
        <f aca="false">G83/F83*100</f>
        <v>55.1087984862819</v>
      </c>
      <c r="R83" s="61" t="n">
        <f aca="false">G83/H83*100</f>
        <v>83.6925287356322</v>
      </c>
      <c r="S83" s="61" t="n">
        <f aca="false">P83/F83*100</f>
        <v>101.27719962157</v>
      </c>
      <c r="T83" s="61" t="n">
        <f aca="false">J83/F83*100</f>
        <v>30.0378429517502</v>
      </c>
      <c r="U83" s="61" t="n">
        <f aca="false">K83/F83*100</f>
        <v>20.7190160832545</v>
      </c>
      <c r="V83" s="61" t="n">
        <f aca="false">L83/F83*100</f>
        <v>13.5761589403974</v>
      </c>
      <c r="W83" s="61" t="n">
        <f aca="false">L83/K83*100</f>
        <v>65.5251141552512</v>
      </c>
      <c r="X83" s="61" t="n">
        <f aca="false">N83/F83*100</f>
        <v>26.0643330179754</v>
      </c>
      <c r="Y83" s="61" t="n">
        <f aca="false">N83/M83*100</f>
        <v>145.382585751979</v>
      </c>
      <c r="Z83" s="61" t="n">
        <f aca="false">O83/F83*100</f>
        <v>71.8070009460738</v>
      </c>
      <c r="AA83" s="61" t="n">
        <f aca="false">H83/F83*100</f>
        <v>65.8467360454115</v>
      </c>
      <c r="AB83" s="62" t="n">
        <f aca="false">I83/F83*100</f>
        <v>70.8609271523179</v>
      </c>
    </row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38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D25" activeCellId="0" sqref="D25"/>
    </sheetView>
  </sheetViews>
  <sheetFormatPr defaultColWidth="10.4609375" defaultRowHeight="15" zeroHeight="false" outlineLevelRow="0" outlineLevelCol="0"/>
  <cols>
    <col collapsed="false" customWidth="true" hidden="false" outlineLevel="0" max="1" min="1" style="3" width="8.34"/>
    <col collapsed="false" customWidth="true" hidden="false" outlineLevel="0" max="2" min="2" style="3" width="34.66"/>
    <col collapsed="false" customWidth="true" hidden="false" outlineLevel="0" max="3" min="3" style="3" width="14.67"/>
    <col collapsed="false" customWidth="true" hidden="false" outlineLevel="0" max="4" min="4" style="3" width="48.17"/>
    <col collapsed="false" customWidth="true" hidden="false" outlineLevel="0" max="6" min="5" style="3" width="21.3"/>
    <col collapsed="false" customWidth="true" hidden="false" outlineLevel="0" max="8" min="8" style="3" width="13.34"/>
    <col collapsed="false" customWidth="true" hidden="false" outlineLevel="0" max="9" min="9" style="3" width="21.66"/>
    <col collapsed="false" customWidth="true" hidden="false" outlineLevel="0" max="10" min="10" style="3" width="13.5"/>
    <col collapsed="false" customWidth="true" hidden="false" outlineLevel="0" max="11" min="11" style="3" width="14.5"/>
    <col collapsed="false" customWidth="true" hidden="false" outlineLevel="0" max="12" min="12" style="3" width="15.66"/>
    <col collapsed="false" customWidth="true" hidden="false" outlineLevel="0" max="15" min="14" style="3" width="11.66"/>
    <col collapsed="false" customWidth="true" hidden="false" outlineLevel="0" max="17" min="17" style="3" width="9.94"/>
    <col collapsed="false" customWidth="true" hidden="false" outlineLevel="0" max="18" min="18" style="3" width="11.5"/>
    <col collapsed="false" customWidth="true" hidden="false" outlineLevel="0" max="23" min="23" style="3" width="9.42"/>
    <col collapsed="false" customWidth="true" hidden="false" outlineLevel="0" max="24" min="24" style="3" width="11.16"/>
    <col collapsed="false" customWidth="true" hidden="false" outlineLevel="0" max="25" min="25" style="3" width="20.84"/>
  </cols>
  <sheetData>
    <row r="1" customFormat="false" ht="46.95" hidden="false" customHeight="true" outlineLevel="0" collapsed="false">
      <c r="A1" s="63" t="s">
        <v>1</v>
      </c>
      <c r="B1" s="64" t="s">
        <v>2</v>
      </c>
      <c r="C1" s="64" t="s">
        <v>3</v>
      </c>
      <c r="D1" s="64" t="s">
        <v>4</v>
      </c>
      <c r="E1" s="64" t="s">
        <v>322</v>
      </c>
      <c r="F1" s="64" t="s">
        <v>323</v>
      </c>
      <c r="G1" s="64" t="s">
        <v>324</v>
      </c>
      <c r="H1" s="64" t="s">
        <v>325</v>
      </c>
      <c r="I1" s="64" t="s">
        <v>326</v>
      </c>
      <c r="J1" s="64" t="s">
        <v>327</v>
      </c>
      <c r="K1" s="65" t="s">
        <v>328</v>
      </c>
      <c r="L1" s="65" t="s">
        <v>329</v>
      </c>
      <c r="M1" s="66" t="s">
        <v>330</v>
      </c>
      <c r="N1" s="67" t="s">
        <v>331</v>
      </c>
      <c r="O1" s="67" t="s">
        <v>332</v>
      </c>
      <c r="P1" s="66" t="s">
        <v>333</v>
      </c>
      <c r="Q1" s="66" t="s">
        <v>334</v>
      </c>
      <c r="R1" s="68" t="s">
        <v>335</v>
      </c>
      <c r="S1" s="67" t="s">
        <v>336</v>
      </c>
      <c r="T1" s="69" t="s">
        <v>337</v>
      </c>
      <c r="U1" s="66" t="s">
        <v>338</v>
      </c>
      <c r="V1" s="66" t="s">
        <v>339</v>
      </c>
      <c r="W1" s="66" t="s">
        <v>340</v>
      </c>
      <c r="X1" s="67" t="s">
        <v>341</v>
      </c>
      <c r="Y1" s="70" t="s">
        <v>342</v>
      </c>
    </row>
    <row r="2" customFormat="false" ht="15" hidden="false" customHeight="false" outlineLevel="0" collapsed="false">
      <c r="A2" s="32" t="s">
        <v>32</v>
      </c>
      <c r="B2" s="33" t="s">
        <v>33</v>
      </c>
      <c r="C2" s="33" t="s">
        <v>34</v>
      </c>
      <c r="D2" s="33" t="str">
        <f aca="false">A2&amp;"_"&amp;B2&amp;"_"&amp;C2</f>
        <v>Manica_bradleyi_CA_Camp_W_CR210623_01_P1197</v>
      </c>
      <c r="E2" s="33" t="s">
        <v>343</v>
      </c>
      <c r="F2" s="33" t="s">
        <v>344</v>
      </c>
      <c r="G2" s="33" t="s">
        <v>345</v>
      </c>
      <c r="H2" s="33" t="s">
        <v>346</v>
      </c>
      <c r="I2" s="33" t="s">
        <v>347</v>
      </c>
      <c r="J2" s="33" t="s">
        <v>348</v>
      </c>
      <c r="K2" s="71" t="n">
        <v>4156398</v>
      </c>
      <c r="L2" s="71" t="n">
        <v>3505658</v>
      </c>
      <c r="M2" s="71" t="n">
        <v>355281</v>
      </c>
      <c r="N2" s="72" t="n">
        <v>326.326634410508</v>
      </c>
      <c r="O2" s="72" t="n">
        <v>6.40275186869277</v>
      </c>
      <c r="P2" s="71" t="n">
        <v>2239</v>
      </c>
      <c r="Q2" s="71" t="n">
        <v>4294083</v>
      </c>
      <c r="R2" s="73" t="n">
        <v>1917.8575256811</v>
      </c>
      <c r="S2" s="72" t="n">
        <v>10.8591056372403</v>
      </c>
      <c r="T2" s="33" t="n">
        <v>244</v>
      </c>
      <c r="U2" s="71" t="n">
        <v>5335</v>
      </c>
      <c r="V2" s="71" t="n">
        <v>1936</v>
      </c>
      <c r="W2" s="71" t="n">
        <v>2163</v>
      </c>
      <c r="X2" s="72" t="n">
        <v>63.7912678911888</v>
      </c>
      <c r="Y2" s="74" t="s">
        <v>349</v>
      </c>
    </row>
    <row r="3" customFormat="false" ht="15" hidden="false" customHeight="false" outlineLevel="0" collapsed="false">
      <c r="A3" s="32" t="s">
        <v>32</v>
      </c>
      <c r="B3" s="33" t="s">
        <v>53</v>
      </c>
      <c r="C3" s="33" t="s">
        <v>54</v>
      </c>
      <c r="D3" s="33" t="str">
        <f aca="false">A3&amp;"_"&amp;B3&amp;"_"&amp;C3</f>
        <v>Manica_bradleyi_CA_Camp_W_CR210623_04_P1199</v>
      </c>
      <c r="E3" s="33" t="s">
        <v>350</v>
      </c>
      <c r="F3" s="33" t="s">
        <v>351</v>
      </c>
      <c r="G3" s="33" t="s">
        <v>352</v>
      </c>
      <c r="H3" s="33" t="s">
        <v>353</v>
      </c>
      <c r="I3" s="33" t="s">
        <v>354</v>
      </c>
      <c r="J3" s="33" t="s">
        <v>348</v>
      </c>
      <c r="K3" s="71" t="n">
        <v>4429569</v>
      </c>
      <c r="L3" s="71" t="n">
        <v>3791399</v>
      </c>
      <c r="M3" s="71" t="n">
        <v>366323</v>
      </c>
      <c r="N3" s="72" t="n">
        <v>327.429773724281</v>
      </c>
      <c r="O3" s="72" t="n">
        <v>6.59487843026805</v>
      </c>
      <c r="P3" s="71" t="n">
        <v>2240</v>
      </c>
      <c r="Q3" s="71" t="n">
        <v>4538684</v>
      </c>
      <c r="R3" s="73" t="n">
        <v>2026.19821428571</v>
      </c>
      <c r="S3" s="72" t="n">
        <v>12.8208047344153</v>
      </c>
      <c r="T3" s="33" t="n">
        <v>252</v>
      </c>
      <c r="U3" s="71" t="n">
        <v>8548</v>
      </c>
      <c r="V3" s="71" t="n">
        <v>2033</v>
      </c>
      <c r="W3" s="71" t="n">
        <v>2153</v>
      </c>
      <c r="X3" s="72" t="n">
        <v>62.1694405250508</v>
      </c>
      <c r="Y3" s="74" t="s">
        <v>349</v>
      </c>
    </row>
    <row r="4" customFormat="false" ht="15" hidden="false" customHeight="false" outlineLevel="0" collapsed="false">
      <c r="A4" s="32" t="s">
        <v>32</v>
      </c>
      <c r="B4" s="33" t="s">
        <v>57</v>
      </c>
      <c r="C4" s="33" t="s">
        <v>58</v>
      </c>
      <c r="D4" s="33" t="str">
        <f aca="false">A4&amp;"_"&amp;B4&amp;"_"&amp;C4</f>
        <v>Manica_bradleyi_CA_Camp_W_CR210623_05_P1201</v>
      </c>
      <c r="E4" s="33" t="s">
        <v>355</v>
      </c>
      <c r="F4" s="33" t="s">
        <v>356</v>
      </c>
      <c r="G4" s="33" t="s">
        <v>357</v>
      </c>
      <c r="H4" s="33" t="s">
        <v>358</v>
      </c>
      <c r="I4" s="33" t="s">
        <v>359</v>
      </c>
      <c r="J4" s="33" t="s">
        <v>348</v>
      </c>
      <c r="K4" s="71" t="n">
        <v>2918785</v>
      </c>
      <c r="L4" s="71" t="n">
        <v>2455019</v>
      </c>
      <c r="M4" s="71" t="n">
        <v>261560</v>
      </c>
      <c r="N4" s="72" t="n">
        <v>302.141757149411</v>
      </c>
      <c r="O4" s="72" t="n">
        <v>6.24950146946339</v>
      </c>
      <c r="P4" s="71" t="n">
        <v>2284</v>
      </c>
      <c r="Q4" s="71" t="n">
        <v>4000456</v>
      </c>
      <c r="R4" s="73" t="n">
        <v>1751.51313485113</v>
      </c>
      <c r="S4" s="72" t="n">
        <v>10.0906146257234</v>
      </c>
      <c r="T4" s="33" t="n">
        <v>225</v>
      </c>
      <c r="U4" s="71" t="n">
        <v>3551</v>
      </c>
      <c r="V4" s="71" t="n">
        <v>1764</v>
      </c>
      <c r="W4" s="71" t="n">
        <v>2146</v>
      </c>
      <c r="X4" s="72" t="n">
        <v>49.0244069676056</v>
      </c>
      <c r="Y4" s="74" t="s">
        <v>349</v>
      </c>
    </row>
    <row r="5" customFormat="false" ht="15" hidden="false" customHeight="false" outlineLevel="0" collapsed="false">
      <c r="A5" s="32" t="s">
        <v>32</v>
      </c>
      <c r="B5" s="33" t="s">
        <v>61</v>
      </c>
      <c r="C5" s="33" t="s">
        <v>62</v>
      </c>
      <c r="D5" s="33" t="str">
        <f aca="false">A5&amp;"_"&amp;B5&amp;"_"&amp;C5</f>
        <v>Manica_bradleyi_CA_Camp_W_MMP03582_1_P1203</v>
      </c>
      <c r="E5" s="33" t="s">
        <v>360</v>
      </c>
      <c r="F5" s="33" t="s">
        <v>361</v>
      </c>
      <c r="G5" s="33" t="s">
        <v>362</v>
      </c>
      <c r="H5" s="33" t="s">
        <v>363</v>
      </c>
      <c r="I5" s="33" t="s">
        <v>364</v>
      </c>
      <c r="J5" s="33" t="s">
        <v>348</v>
      </c>
      <c r="K5" s="71" t="n">
        <v>3591966</v>
      </c>
      <c r="L5" s="71" t="n">
        <v>3071609</v>
      </c>
      <c r="M5" s="71" t="n">
        <v>325812</v>
      </c>
      <c r="N5" s="72" t="n">
        <v>301.507433734791</v>
      </c>
      <c r="O5" s="72" t="n">
        <v>6.49789394547126</v>
      </c>
      <c r="P5" s="71" t="n">
        <v>2246</v>
      </c>
      <c r="Q5" s="71" t="n">
        <v>4037146</v>
      </c>
      <c r="R5" s="73" t="n">
        <v>1797.48263579697</v>
      </c>
      <c r="S5" s="72" t="n">
        <v>10.3979935903051</v>
      </c>
      <c r="T5" s="33" t="n">
        <v>223</v>
      </c>
      <c r="U5" s="71" t="n">
        <v>5844</v>
      </c>
      <c r="V5" s="71" t="n">
        <v>1813</v>
      </c>
      <c r="W5" s="71" t="n">
        <v>2127</v>
      </c>
      <c r="X5" s="72" t="n">
        <v>58.6054524656774</v>
      </c>
      <c r="Y5" s="74" t="s">
        <v>349</v>
      </c>
    </row>
    <row r="6" customFormat="false" ht="15" hidden="false" customHeight="false" outlineLevel="0" collapsed="false">
      <c r="A6" s="32" t="s">
        <v>32</v>
      </c>
      <c r="B6" s="33" t="s">
        <v>65</v>
      </c>
      <c r="C6" s="33" t="s">
        <v>66</v>
      </c>
      <c r="D6" s="33" t="str">
        <f aca="false">A6&amp;"_"&amp;B6&amp;"_"&amp;C6</f>
        <v>Manica_bradleyi_CA_Camp_W_MMP03582_2_P1205</v>
      </c>
      <c r="E6" s="33" t="s">
        <v>365</v>
      </c>
      <c r="F6" s="33" t="s">
        <v>366</v>
      </c>
      <c r="G6" s="33" t="s">
        <v>367</v>
      </c>
      <c r="H6" s="33" t="s">
        <v>368</v>
      </c>
      <c r="I6" s="33" t="s">
        <v>369</v>
      </c>
      <c r="J6" s="33" t="s">
        <v>348</v>
      </c>
      <c r="K6" s="71" t="n">
        <v>4513061</v>
      </c>
      <c r="L6" s="71" t="n">
        <v>3865223</v>
      </c>
      <c r="M6" s="71" t="n">
        <v>379446</v>
      </c>
      <c r="N6" s="72" t="n">
        <v>339.944585000237</v>
      </c>
      <c r="O6" s="72" t="n">
        <v>6.16008313095704</v>
      </c>
      <c r="P6" s="71" t="n">
        <v>2237</v>
      </c>
      <c r="Q6" s="71" t="n">
        <v>4506265</v>
      </c>
      <c r="R6" s="73" t="n">
        <v>2014.42333482342</v>
      </c>
      <c r="S6" s="72" t="n">
        <v>12.4273114047495</v>
      </c>
      <c r="T6" s="33" t="n">
        <v>230</v>
      </c>
      <c r="U6" s="71" t="n">
        <v>5003</v>
      </c>
      <c r="V6" s="71" t="n">
        <v>1995</v>
      </c>
      <c r="W6" s="71" t="n">
        <v>2151</v>
      </c>
      <c r="X6" s="72" t="n">
        <v>58.45592835752</v>
      </c>
      <c r="Y6" s="74" t="s">
        <v>349</v>
      </c>
    </row>
    <row r="7" customFormat="false" ht="15" hidden="false" customHeight="false" outlineLevel="0" collapsed="false">
      <c r="A7" s="32" t="s">
        <v>32</v>
      </c>
      <c r="B7" s="33" t="s">
        <v>68</v>
      </c>
      <c r="C7" s="33" t="s">
        <v>69</v>
      </c>
      <c r="D7" s="33" t="str">
        <f aca="false">A7&amp;"_"&amp;B7&amp;"_"&amp;C7</f>
        <v>Manica_bradleyi_CA_Camp_W_MMP03583_1_P1207</v>
      </c>
      <c r="E7" s="33" t="s">
        <v>370</v>
      </c>
      <c r="F7" s="33" t="s">
        <v>371</v>
      </c>
      <c r="G7" s="33" t="s">
        <v>372</v>
      </c>
      <c r="H7" s="33" t="s">
        <v>373</v>
      </c>
      <c r="I7" s="33" t="s">
        <v>374</v>
      </c>
      <c r="J7" s="33" t="s">
        <v>348</v>
      </c>
      <c r="K7" s="71" t="n">
        <v>2504628</v>
      </c>
      <c r="L7" s="71" t="n">
        <v>2103703</v>
      </c>
      <c r="M7" s="71" t="n">
        <v>222805</v>
      </c>
      <c r="N7" s="72" t="n">
        <v>298.279706469783</v>
      </c>
      <c r="O7" s="72" t="n">
        <v>6.25720914621204</v>
      </c>
      <c r="P7" s="71" t="n">
        <v>2252</v>
      </c>
      <c r="Q7" s="71" t="n">
        <v>3923181</v>
      </c>
      <c r="R7" s="73" t="n">
        <v>1742.08747779751</v>
      </c>
      <c r="S7" s="72" t="n">
        <v>12.1407419877268</v>
      </c>
      <c r="T7" s="33" t="n">
        <v>206</v>
      </c>
      <c r="U7" s="71" t="n">
        <v>15732</v>
      </c>
      <c r="V7" s="71" t="n">
        <v>1759.5</v>
      </c>
      <c r="W7" s="71" t="n">
        <v>2094</v>
      </c>
      <c r="X7" s="72" t="n">
        <v>43.8760120932478</v>
      </c>
      <c r="Y7" s="74" t="s">
        <v>349</v>
      </c>
    </row>
    <row r="8" customFormat="false" ht="15" hidden="false" customHeight="false" outlineLevel="0" collapsed="false">
      <c r="A8" s="32" t="s">
        <v>32</v>
      </c>
      <c r="B8" s="33" t="s">
        <v>72</v>
      </c>
      <c r="C8" s="33" t="s">
        <v>73</v>
      </c>
      <c r="D8" s="33" t="str">
        <f aca="false">A8&amp;"_"&amp;B8&amp;"_"&amp;C8</f>
        <v>Manica_bradleyi_CA_Carson_Pass_P589</v>
      </c>
      <c r="E8" s="33" t="s">
        <v>375</v>
      </c>
      <c r="F8" s="33" t="s">
        <v>376</v>
      </c>
      <c r="G8" s="33" t="s">
        <v>377</v>
      </c>
      <c r="H8" s="33" t="s">
        <v>378</v>
      </c>
      <c r="I8" s="33" t="s">
        <v>379</v>
      </c>
      <c r="J8" s="33" t="s">
        <v>348</v>
      </c>
      <c r="K8" s="71" t="n">
        <v>4574881</v>
      </c>
      <c r="L8" s="71" t="n">
        <v>4439523</v>
      </c>
      <c r="M8" s="71" t="n">
        <v>284013</v>
      </c>
      <c r="N8" s="72" t="n">
        <v>284.961720062109</v>
      </c>
      <c r="O8" s="72" t="n">
        <v>8.50478186653776</v>
      </c>
      <c r="P8" s="71" t="n">
        <v>2387</v>
      </c>
      <c r="Q8" s="71" t="n">
        <v>2451224</v>
      </c>
      <c r="R8" s="73" t="n">
        <v>1026.90573942</v>
      </c>
      <c r="S8" s="72" t="n">
        <v>6.20983076158</v>
      </c>
      <c r="T8" s="33" t="n">
        <v>216</v>
      </c>
      <c r="U8" s="71" t="n">
        <v>3395</v>
      </c>
      <c r="V8" s="71" t="n">
        <v>1018</v>
      </c>
      <c r="W8" s="71" t="n">
        <v>1283</v>
      </c>
      <c r="X8" s="72" t="n">
        <v>87.46044792316</v>
      </c>
      <c r="Y8" s="74" t="s">
        <v>349</v>
      </c>
    </row>
    <row r="9" customFormat="false" ht="15" hidden="false" customHeight="false" outlineLevel="0" collapsed="false">
      <c r="A9" s="32" t="s">
        <v>32</v>
      </c>
      <c r="B9" s="33" t="s">
        <v>83</v>
      </c>
      <c r="C9" s="33" t="s">
        <v>84</v>
      </c>
      <c r="D9" s="33" t="str">
        <f aca="false">A9&amp;"_"&amp;B9&amp;"_"&amp;C9</f>
        <v>Manica_bradleyi_CA_Clark_Fork_P605</v>
      </c>
      <c r="E9" s="33" t="s">
        <v>380</v>
      </c>
      <c r="F9" s="33" t="s">
        <v>381</v>
      </c>
      <c r="G9" s="33" t="s">
        <v>382</v>
      </c>
      <c r="H9" s="33" t="s">
        <v>383</v>
      </c>
      <c r="I9" s="33" t="s">
        <v>384</v>
      </c>
      <c r="J9" s="33" t="s">
        <v>348</v>
      </c>
      <c r="K9" s="71" t="n">
        <v>6798191</v>
      </c>
      <c r="L9" s="71" t="n">
        <v>6208532</v>
      </c>
      <c r="M9" s="71" t="n">
        <v>456507</v>
      </c>
      <c r="N9" s="72" t="n">
        <v>353.690944498112</v>
      </c>
      <c r="O9" s="72" t="n">
        <v>7.32709654780805</v>
      </c>
      <c r="P9" s="71" t="n">
        <v>2266</v>
      </c>
      <c r="Q9" s="71" t="n">
        <v>4569511</v>
      </c>
      <c r="R9" s="73" t="n">
        <v>2016.55383936</v>
      </c>
      <c r="S9" s="72" t="n">
        <v>13.5799244114</v>
      </c>
      <c r="T9" s="33" t="n">
        <v>206</v>
      </c>
      <c r="U9" s="71" t="n">
        <v>7800</v>
      </c>
      <c r="V9" s="71" t="n">
        <v>1979</v>
      </c>
      <c r="W9" s="71" t="n">
        <v>2176</v>
      </c>
      <c r="X9" s="72" t="n">
        <v>79.5219103313242</v>
      </c>
      <c r="Y9" s="74" t="s">
        <v>349</v>
      </c>
    </row>
    <row r="10" customFormat="false" ht="15" hidden="false" customHeight="false" outlineLevel="0" collapsed="false">
      <c r="A10" s="32" t="s">
        <v>32</v>
      </c>
      <c r="B10" s="33" t="s">
        <v>92</v>
      </c>
      <c r="C10" s="33" t="s">
        <v>93</v>
      </c>
      <c r="D10" s="33" t="str">
        <f aca="false">A10&amp;"_"&amp;B10&amp;"_"&amp;C10</f>
        <v>Manica_bradleyi_CA_Clark_Fork_CR210622_01_P1185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33" t="s">
        <v>389</v>
      </c>
      <c r="J10" s="33" t="s">
        <v>348</v>
      </c>
      <c r="K10" s="71" t="n">
        <v>7685905</v>
      </c>
      <c r="L10" s="71" t="n">
        <v>6431601</v>
      </c>
      <c r="M10" s="71" t="n">
        <v>502715</v>
      </c>
      <c r="N10" s="72" t="n">
        <v>369.056889092229</v>
      </c>
      <c r="O10" s="72" t="n">
        <v>7.37901344591261</v>
      </c>
      <c r="P10" s="71" t="n">
        <v>2175</v>
      </c>
      <c r="Q10" s="71" t="n">
        <v>5456433</v>
      </c>
      <c r="R10" s="73" t="n">
        <v>2508.7048275862</v>
      </c>
      <c r="S10" s="72" t="n">
        <v>17.659710969122</v>
      </c>
      <c r="T10" s="33" t="n">
        <v>211</v>
      </c>
      <c r="U10" s="71" t="n">
        <v>6407</v>
      </c>
      <c r="V10" s="71" t="n">
        <v>2450</v>
      </c>
      <c r="W10" s="71" t="n">
        <v>2129</v>
      </c>
      <c r="X10" s="72" t="n">
        <v>75.2418640529444</v>
      </c>
      <c r="Y10" s="74" t="s">
        <v>349</v>
      </c>
    </row>
    <row r="11" customFormat="false" ht="15" hidden="false" customHeight="false" outlineLevel="0" collapsed="false">
      <c r="A11" s="32" t="s">
        <v>32</v>
      </c>
      <c r="B11" s="33" t="s">
        <v>100</v>
      </c>
      <c r="C11" s="33" t="s">
        <v>101</v>
      </c>
      <c r="D11" s="33" t="str">
        <f aca="false">A11&amp;"_"&amp;B11&amp;"_"&amp;C11</f>
        <v>Manica_bradleyi_CA_Clark_Fork_CR210624_01_P1193</v>
      </c>
      <c r="E11" s="33" t="s">
        <v>390</v>
      </c>
      <c r="F11" s="33" t="s">
        <v>391</v>
      </c>
      <c r="G11" s="33" t="s">
        <v>392</v>
      </c>
      <c r="H11" s="33" t="s">
        <v>393</v>
      </c>
      <c r="I11" s="33" t="s">
        <v>394</v>
      </c>
      <c r="J11" s="33" t="s">
        <v>348</v>
      </c>
      <c r="K11" s="71" t="n">
        <v>3565901</v>
      </c>
      <c r="L11" s="71" t="n">
        <v>2897235</v>
      </c>
      <c r="M11" s="71" t="n">
        <v>285543</v>
      </c>
      <c r="N11" s="72" t="n">
        <v>311.297688964534</v>
      </c>
      <c r="O11" s="72" t="n">
        <v>6.52307507660512</v>
      </c>
      <c r="P11" s="71" t="n">
        <v>2219</v>
      </c>
      <c r="Q11" s="71" t="n">
        <v>4425047</v>
      </c>
      <c r="R11" s="73" t="n">
        <v>1994.16268589454</v>
      </c>
      <c r="S11" s="72" t="n">
        <v>11.8127352245474</v>
      </c>
      <c r="T11" s="33" t="n">
        <v>209</v>
      </c>
      <c r="U11" s="71" t="n">
        <v>4814</v>
      </c>
      <c r="V11" s="71" t="n">
        <v>2006</v>
      </c>
      <c r="W11" s="71" t="n">
        <v>2124</v>
      </c>
      <c r="X11" s="72" t="n">
        <v>53.0942014853175</v>
      </c>
      <c r="Y11" s="74" t="s">
        <v>349</v>
      </c>
    </row>
    <row r="12" customFormat="false" ht="15" hidden="false" customHeight="false" outlineLevel="0" collapsed="false">
      <c r="A12" s="32" t="s">
        <v>32</v>
      </c>
      <c r="B12" s="33" t="s">
        <v>104</v>
      </c>
      <c r="C12" s="33" t="s">
        <v>105</v>
      </c>
      <c r="D12" s="33" t="str">
        <f aca="false">A12&amp;"_"&amp;B12&amp;"_"&amp;C12</f>
        <v>Manica_bradleyi_CA_Clark_Fork_CR210625_01_P1195</v>
      </c>
      <c r="E12" s="33" t="s">
        <v>395</v>
      </c>
      <c r="F12" s="33" t="s">
        <v>396</v>
      </c>
      <c r="G12" s="33" t="s">
        <v>397</v>
      </c>
      <c r="H12" s="33" t="s">
        <v>398</v>
      </c>
      <c r="I12" s="33" t="s">
        <v>399</v>
      </c>
      <c r="J12" s="33" t="s">
        <v>348</v>
      </c>
      <c r="K12" s="71" t="n">
        <v>3897140</v>
      </c>
      <c r="L12" s="71" t="n">
        <v>3261499</v>
      </c>
      <c r="M12" s="71" t="n">
        <v>349872</v>
      </c>
      <c r="N12" s="72" t="n">
        <v>321.018286687702</v>
      </c>
      <c r="O12" s="72" t="n">
        <v>6.10516703858556</v>
      </c>
      <c r="P12" s="71" t="n">
        <v>2244</v>
      </c>
      <c r="Q12" s="71" t="n">
        <v>4341668</v>
      </c>
      <c r="R12" s="73" t="n">
        <v>1934.78966131907</v>
      </c>
      <c r="S12" s="72" t="n">
        <v>11.6633017038917</v>
      </c>
      <c r="T12" s="33" t="n">
        <v>216</v>
      </c>
      <c r="U12" s="71" t="n">
        <v>5292</v>
      </c>
      <c r="V12" s="71" t="n">
        <v>1936</v>
      </c>
      <c r="W12" s="71" t="n">
        <v>2146</v>
      </c>
      <c r="X12" s="72" t="n">
        <v>56.2055336796825</v>
      </c>
      <c r="Y12" s="74" t="s">
        <v>349</v>
      </c>
    </row>
    <row r="13" customFormat="false" ht="15" hidden="false" customHeight="false" outlineLevel="0" collapsed="false">
      <c r="A13" s="32" t="s">
        <v>32</v>
      </c>
      <c r="B13" s="33" t="s">
        <v>108</v>
      </c>
      <c r="C13" s="33" t="s">
        <v>109</v>
      </c>
      <c r="D13" s="33" t="str">
        <f aca="false">A13&amp;"_"&amp;B13&amp;"_"&amp;C13</f>
        <v>Manica_bradleyi_CA_Clark_Fork_MMP03579_P1191</v>
      </c>
      <c r="E13" s="33" t="s">
        <v>400</v>
      </c>
      <c r="F13" s="33" t="s">
        <v>401</v>
      </c>
      <c r="G13" s="33" t="s">
        <v>402</v>
      </c>
      <c r="H13" s="33" t="s">
        <v>403</v>
      </c>
      <c r="I13" s="33" t="s">
        <v>404</v>
      </c>
      <c r="J13" s="33" t="s">
        <v>348</v>
      </c>
      <c r="K13" s="71" t="n">
        <v>3042752</v>
      </c>
      <c r="L13" s="71" t="n">
        <v>2464078</v>
      </c>
      <c r="M13" s="71" t="n">
        <v>280829</v>
      </c>
      <c r="N13" s="72" t="n">
        <v>309.967172193754</v>
      </c>
      <c r="O13" s="72" t="n">
        <v>5.68860580839441</v>
      </c>
      <c r="P13" s="71" t="n">
        <v>2254</v>
      </c>
      <c r="Q13" s="71" t="n">
        <v>4348955</v>
      </c>
      <c r="R13" s="73" t="n">
        <v>1929.4387755102</v>
      </c>
      <c r="S13" s="72" t="n">
        <v>11.8355302675114</v>
      </c>
      <c r="T13" s="33" t="n">
        <v>210</v>
      </c>
      <c r="U13" s="71" t="n">
        <v>6883</v>
      </c>
      <c r="V13" s="71" t="n">
        <v>1956</v>
      </c>
      <c r="W13" s="71" t="n">
        <v>2142</v>
      </c>
      <c r="X13" s="72" t="n">
        <v>42.4774160689177</v>
      </c>
      <c r="Y13" s="74" t="s">
        <v>349</v>
      </c>
    </row>
    <row r="14" customFormat="false" ht="15" hidden="false" customHeight="false" outlineLevel="0" collapsed="false">
      <c r="A14" s="32" t="s">
        <v>32</v>
      </c>
      <c r="B14" s="33" t="s">
        <v>112</v>
      </c>
      <c r="C14" s="33" t="s">
        <v>113</v>
      </c>
      <c r="D14" s="33" t="str">
        <f aca="false">A14&amp;"_"&amp;B14&amp;"_"&amp;C14</f>
        <v>Manica_bradleyi_CA_Clark_Fork_MMP03585_P1189</v>
      </c>
      <c r="E14" s="33" t="s">
        <v>405</v>
      </c>
      <c r="F14" s="33" t="s">
        <v>406</v>
      </c>
      <c r="G14" s="33" t="s">
        <v>407</v>
      </c>
      <c r="H14" s="33" t="s">
        <v>408</v>
      </c>
      <c r="I14" s="33" t="s">
        <v>409</v>
      </c>
      <c r="J14" s="33" t="s">
        <v>348</v>
      </c>
      <c r="K14" s="71" t="n">
        <v>2688469</v>
      </c>
      <c r="L14" s="71" t="n">
        <v>2166758</v>
      </c>
      <c r="M14" s="71" t="n">
        <v>253071</v>
      </c>
      <c r="N14" s="72" t="n">
        <v>291.78233381146</v>
      </c>
      <c r="O14" s="72" t="n">
        <v>5.95829990349644</v>
      </c>
      <c r="P14" s="71" t="n">
        <v>2256</v>
      </c>
      <c r="Q14" s="71" t="n">
        <v>4122182</v>
      </c>
      <c r="R14" s="73" t="n">
        <v>1827.20833333333</v>
      </c>
      <c r="S14" s="72" t="n">
        <v>10.6329173286804</v>
      </c>
      <c r="T14" s="33" t="n">
        <v>220</v>
      </c>
      <c r="U14" s="71" t="n">
        <v>3727</v>
      </c>
      <c r="V14" s="71" t="n">
        <v>1866</v>
      </c>
      <c r="W14" s="71" t="n">
        <v>2133</v>
      </c>
      <c r="X14" s="72" t="n">
        <v>42.0208564299198</v>
      </c>
      <c r="Y14" s="74" t="s">
        <v>349</v>
      </c>
    </row>
    <row r="15" customFormat="false" ht="15" hidden="false" customHeight="false" outlineLevel="0" collapsed="false">
      <c r="A15" s="32" t="s">
        <v>32</v>
      </c>
      <c r="B15" s="33" t="s">
        <v>116</v>
      </c>
      <c r="C15" s="33" t="s">
        <v>117</v>
      </c>
      <c r="D15" s="33" t="str">
        <f aca="false">A15&amp;"_"&amp;B15&amp;"_"&amp;C15</f>
        <v>Manica_bradleyi_CA_Clark_Fork_MMP03587_P1187</v>
      </c>
      <c r="E15" s="33" t="s">
        <v>410</v>
      </c>
      <c r="F15" s="33" t="s">
        <v>411</v>
      </c>
      <c r="G15" s="33" t="s">
        <v>412</v>
      </c>
      <c r="H15" s="33" t="s">
        <v>413</v>
      </c>
      <c r="I15" s="33" t="s">
        <v>414</v>
      </c>
      <c r="J15" s="33" t="s">
        <v>348</v>
      </c>
      <c r="K15" s="71" t="n">
        <v>4816273</v>
      </c>
      <c r="L15" s="71" t="n">
        <v>3983480</v>
      </c>
      <c r="M15" s="71" t="n">
        <v>382535</v>
      </c>
      <c r="N15" s="72" t="n">
        <v>348.321727423634</v>
      </c>
      <c r="O15" s="72" t="n">
        <v>6.25529938259419</v>
      </c>
      <c r="P15" s="71" t="n">
        <v>2217</v>
      </c>
      <c r="Q15" s="71" t="n">
        <v>4583472</v>
      </c>
      <c r="R15" s="73" t="n">
        <v>2067.42083897158</v>
      </c>
      <c r="S15" s="72" t="n">
        <v>13.1080966335182</v>
      </c>
      <c r="T15" s="33" t="n">
        <v>230</v>
      </c>
      <c r="U15" s="71" t="n">
        <v>5339</v>
      </c>
      <c r="V15" s="71" t="n">
        <v>2054</v>
      </c>
      <c r="W15" s="71" t="n">
        <v>2151</v>
      </c>
      <c r="X15" s="72" t="n">
        <v>63.808624117263</v>
      </c>
      <c r="Y15" s="74" t="s">
        <v>349</v>
      </c>
    </row>
    <row r="16" customFormat="false" ht="15" hidden="false" customHeight="false" outlineLevel="0" collapsed="false">
      <c r="A16" s="32" t="s">
        <v>32</v>
      </c>
      <c r="B16" s="33" t="s">
        <v>120</v>
      </c>
      <c r="C16" s="33" t="s">
        <v>121</v>
      </c>
      <c r="D16" s="33" t="str">
        <f aca="false">A16&amp;"_"&amp;B16&amp;"_"&amp;C16</f>
        <v>Manica_bradleyi_CA_Hope_Valley_P860</v>
      </c>
      <c r="E16" s="33" t="s">
        <v>415</v>
      </c>
      <c r="F16" s="33" t="s">
        <v>416</v>
      </c>
      <c r="G16" s="33" t="s">
        <v>417</v>
      </c>
      <c r="H16" s="33" t="s">
        <v>418</v>
      </c>
      <c r="I16" s="33" t="s">
        <v>419</v>
      </c>
      <c r="J16" s="33" t="s">
        <v>348</v>
      </c>
      <c r="K16" s="71" t="n">
        <v>3050676</v>
      </c>
      <c r="L16" s="71" t="n">
        <v>2747980</v>
      </c>
      <c r="M16" s="71" t="n">
        <v>273366</v>
      </c>
      <c r="N16" s="72" t="n">
        <v>297.345496513831</v>
      </c>
      <c r="O16" s="72" t="n">
        <v>6.46720723792516</v>
      </c>
      <c r="P16" s="71" t="n">
        <v>2360</v>
      </c>
      <c r="Q16" s="71" t="n">
        <v>3373095</v>
      </c>
      <c r="R16" s="73" t="n">
        <v>1429.27754237288</v>
      </c>
      <c r="S16" s="72" t="n">
        <v>8.08716705660172</v>
      </c>
      <c r="T16" s="33" t="n">
        <v>286</v>
      </c>
      <c r="U16" s="71" t="n">
        <v>3623</v>
      </c>
      <c r="V16" s="71" t="n">
        <v>1428</v>
      </c>
      <c r="W16" s="71" t="n">
        <v>2048</v>
      </c>
      <c r="X16" s="72" t="n">
        <v>60.9542544754891</v>
      </c>
      <c r="Y16" s="74" t="s">
        <v>349</v>
      </c>
    </row>
    <row r="17" customFormat="false" ht="15" hidden="false" customHeight="false" outlineLevel="0" collapsed="false">
      <c r="A17" s="32" t="s">
        <v>32</v>
      </c>
      <c r="B17" s="33" t="s">
        <v>131</v>
      </c>
      <c r="C17" s="33" t="s">
        <v>132</v>
      </c>
      <c r="D17" s="33" t="str">
        <f aca="false">A17&amp;"_"&amp;B17&amp;"_"&amp;C17</f>
        <v>Manica_bradleyi_CA_Lake_Tahoe_P581</v>
      </c>
      <c r="E17" s="33" t="s">
        <v>420</v>
      </c>
      <c r="F17" s="33" t="s">
        <v>421</v>
      </c>
      <c r="G17" s="33" t="s">
        <v>422</v>
      </c>
      <c r="H17" s="33" t="s">
        <v>423</v>
      </c>
      <c r="I17" s="33" t="s">
        <v>424</v>
      </c>
      <c r="J17" s="33" t="s">
        <v>348</v>
      </c>
      <c r="K17" s="71" t="n">
        <v>3512604</v>
      </c>
      <c r="L17" s="71" t="n">
        <v>3309628</v>
      </c>
      <c r="M17" s="71" t="n">
        <v>234885</v>
      </c>
      <c r="N17" s="72" t="n">
        <v>272.820401473061</v>
      </c>
      <c r="O17" s="72" t="n">
        <v>7.10305483826995</v>
      </c>
      <c r="P17" s="71" t="n">
        <v>2414</v>
      </c>
      <c r="Q17" s="71" t="n">
        <v>2502455</v>
      </c>
      <c r="R17" s="73" t="n">
        <v>1036.64250207</v>
      </c>
      <c r="S17" s="72" t="n">
        <v>5.86151207126</v>
      </c>
      <c r="T17" s="33" t="n">
        <v>214</v>
      </c>
      <c r="U17" s="71" t="n">
        <v>2983</v>
      </c>
      <c r="V17" s="71" t="n">
        <v>1040</v>
      </c>
      <c r="W17" s="71" t="n">
        <v>1361</v>
      </c>
      <c r="X17" s="72" t="n">
        <v>62.7110713279559</v>
      </c>
      <c r="Y17" s="74" t="s">
        <v>349</v>
      </c>
    </row>
    <row r="18" customFormat="false" ht="15" hidden="false" customHeight="false" outlineLevel="0" collapsed="false">
      <c r="A18" s="32" t="s">
        <v>32</v>
      </c>
      <c r="B18" s="33" t="s">
        <v>139</v>
      </c>
      <c r="C18" s="33" t="s">
        <v>140</v>
      </c>
      <c r="D18" s="33" t="str">
        <f aca="false">A18&amp;"_"&amp;B18&amp;"_"&amp;C18</f>
        <v>Manica_bradleyi_CA_Lang_Crossing_P588</v>
      </c>
      <c r="E18" s="33" t="s">
        <v>425</v>
      </c>
      <c r="F18" s="33" t="s">
        <v>426</v>
      </c>
      <c r="G18" s="33" t="s">
        <v>427</v>
      </c>
      <c r="H18" s="33" t="s">
        <v>428</v>
      </c>
      <c r="I18" s="33" t="s">
        <v>429</v>
      </c>
      <c r="J18" s="33" t="s">
        <v>348</v>
      </c>
      <c r="K18" s="71" t="n">
        <v>3047838</v>
      </c>
      <c r="L18" s="71" t="n">
        <v>2920644</v>
      </c>
      <c r="M18" s="71" t="n">
        <v>224835</v>
      </c>
      <c r="N18" s="72" t="n">
        <v>258.235194698334</v>
      </c>
      <c r="O18" s="72" t="n">
        <v>7.19704122315774</v>
      </c>
      <c r="P18" s="71" t="n">
        <v>2412</v>
      </c>
      <c r="Q18" s="71" t="n">
        <v>2095612</v>
      </c>
      <c r="R18" s="73" t="n">
        <v>868.827529022</v>
      </c>
      <c r="S18" s="72" t="n">
        <v>5.20238732036</v>
      </c>
      <c r="T18" s="33" t="n">
        <v>207</v>
      </c>
      <c r="U18" s="71" t="n">
        <v>2992</v>
      </c>
      <c r="V18" s="71" t="n">
        <v>861</v>
      </c>
      <c r="W18" s="71" t="n">
        <v>628</v>
      </c>
      <c r="X18" s="72" t="n">
        <v>53.624722992615</v>
      </c>
      <c r="Y18" s="74" t="s">
        <v>349</v>
      </c>
    </row>
    <row r="19" customFormat="false" ht="15" hidden="false" customHeight="false" outlineLevel="0" collapsed="false">
      <c r="A19" s="32" t="s">
        <v>32</v>
      </c>
      <c r="B19" s="33" t="s">
        <v>430</v>
      </c>
      <c r="C19" s="33" t="s">
        <v>431</v>
      </c>
      <c r="D19" s="33" t="str">
        <f aca="false">A19&amp;"_"&amp;B19&amp;"_"&amp;C19</f>
        <v>Manica_bradleyi_CA_Sand_Flat_CASENT0106022</v>
      </c>
      <c r="E19" s="33" t="s">
        <v>432</v>
      </c>
      <c r="F19" s="33" t="s">
        <v>433</v>
      </c>
      <c r="G19" s="33" t="s">
        <v>434</v>
      </c>
      <c r="H19" s="33" t="s">
        <v>434</v>
      </c>
      <c r="I19" s="33" t="s">
        <v>434</v>
      </c>
      <c r="J19" s="33" t="s">
        <v>348</v>
      </c>
      <c r="K19" s="33" t="s">
        <v>434</v>
      </c>
      <c r="L19" s="71" t="n">
        <v>2367669</v>
      </c>
      <c r="M19" s="71" t="n">
        <v>316319</v>
      </c>
      <c r="N19" s="72" t="n">
        <v>260.33606264562</v>
      </c>
      <c r="O19" s="72" t="n">
        <v>5.39989883550962</v>
      </c>
      <c r="P19" s="71" t="n">
        <v>2408</v>
      </c>
      <c r="Q19" s="71" t="n">
        <v>2504304</v>
      </c>
      <c r="R19" s="73" t="n">
        <v>1039.99335548172</v>
      </c>
      <c r="S19" s="72" t="n">
        <v>6.3626642489913</v>
      </c>
      <c r="T19" s="33" t="n">
        <v>112</v>
      </c>
      <c r="U19" s="71" t="n">
        <v>2668</v>
      </c>
      <c r="V19" s="71" t="n">
        <v>1035</v>
      </c>
      <c r="W19" s="71" t="n">
        <v>1323</v>
      </c>
      <c r="X19" s="72" t="n">
        <v>37.1412827675873</v>
      </c>
      <c r="Y19" s="74" t="s">
        <v>435</v>
      </c>
    </row>
    <row r="20" customFormat="false" ht="15" hidden="false" customHeight="false" outlineLevel="0" collapsed="false">
      <c r="A20" s="32" t="s">
        <v>32</v>
      </c>
      <c r="B20" s="33" t="s">
        <v>148</v>
      </c>
      <c r="C20" s="33" t="s">
        <v>149</v>
      </c>
      <c r="D20" s="33" t="str">
        <f aca="false">A20&amp;"_"&amp;B20&amp;"_"&amp;C20</f>
        <v>Manica_bradleyi_CA_Sequoia_P1208</v>
      </c>
      <c r="E20" s="33" t="s">
        <v>436</v>
      </c>
      <c r="F20" s="33" t="s">
        <v>437</v>
      </c>
      <c r="G20" s="33" t="s">
        <v>438</v>
      </c>
      <c r="H20" s="33" t="s">
        <v>439</v>
      </c>
      <c r="I20" s="33" t="s">
        <v>440</v>
      </c>
      <c r="J20" s="33" t="s">
        <v>348</v>
      </c>
      <c r="K20" s="71" t="n">
        <v>2984842</v>
      </c>
      <c r="L20" s="71" t="n">
        <v>2611956</v>
      </c>
      <c r="M20" s="71" t="n">
        <v>309200</v>
      </c>
      <c r="N20" s="72" t="n">
        <v>300.557386804657</v>
      </c>
      <c r="O20" s="72" t="n">
        <v>5.98762446317034</v>
      </c>
      <c r="P20" s="71" t="n">
        <v>2257</v>
      </c>
      <c r="Q20" s="71" t="n">
        <v>3812948</v>
      </c>
      <c r="R20" s="73" t="n">
        <v>1689.38768276473</v>
      </c>
      <c r="S20" s="72" t="n">
        <v>10.4916073810729</v>
      </c>
      <c r="T20" s="33" t="n">
        <v>267</v>
      </c>
      <c r="U20" s="71" t="n">
        <v>4582</v>
      </c>
      <c r="V20" s="71" t="n">
        <v>1683</v>
      </c>
      <c r="W20" s="71" t="n">
        <v>2090</v>
      </c>
      <c r="X20" s="72" t="n">
        <v>50.621074559632</v>
      </c>
      <c r="Y20" s="74" t="s">
        <v>349</v>
      </c>
    </row>
    <row r="21" customFormat="false" ht="15" hidden="false" customHeight="false" outlineLevel="0" collapsed="false">
      <c r="A21" s="32" t="s">
        <v>32</v>
      </c>
      <c r="B21" s="33" t="s">
        <v>152</v>
      </c>
      <c r="C21" s="33" t="s">
        <v>153</v>
      </c>
      <c r="D21" s="33" t="str">
        <f aca="false">A21&amp;"_"&amp;B21&amp;"_"&amp;C21</f>
        <v>Manica_bradleyi_CA_Wrightwood_P587</v>
      </c>
      <c r="E21" s="33" t="s">
        <v>441</v>
      </c>
      <c r="F21" s="33" t="s">
        <v>442</v>
      </c>
      <c r="G21" s="33" t="s">
        <v>443</v>
      </c>
      <c r="H21" s="33" t="s">
        <v>444</v>
      </c>
      <c r="I21" s="33" t="s">
        <v>445</v>
      </c>
      <c r="J21" s="33" t="s">
        <v>348</v>
      </c>
      <c r="K21" s="71" t="n">
        <v>4480273</v>
      </c>
      <c r="L21" s="71" t="n">
        <v>4229229</v>
      </c>
      <c r="M21" s="71" t="n">
        <v>306567</v>
      </c>
      <c r="N21" s="72" t="n">
        <v>298.383263691134</v>
      </c>
      <c r="O21" s="72" t="n">
        <v>7.79656828451714</v>
      </c>
      <c r="P21" s="71" t="n">
        <v>2376</v>
      </c>
      <c r="Q21" s="71" t="n">
        <v>3213241</v>
      </c>
      <c r="R21" s="73" t="n">
        <v>1352.37415825</v>
      </c>
      <c r="S21" s="72" t="n">
        <v>8.05614133095</v>
      </c>
      <c r="T21" s="33" t="n">
        <v>213</v>
      </c>
      <c r="U21" s="71" t="n">
        <v>3904</v>
      </c>
      <c r="V21" s="71" t="n">
        <v>1343</v>
      </c>
      <c r="W21" s="71" t="n">
        <v>1969</v>
      </c>
      <c r="X21" s="72" t="n">
        <v>80.4707440244911</v>
      </c>
      <c r="Y21" s="74" t="s">
        <v>349</v>
      </c>
    </row>
    <row r="22" customFormat="false" ht="15" hidden="false" customHeight="false" outlineLevel="0" collapsed="false">
      <c r="A22" s="32" t="s">
        <v>32</v>
      </c>
      <c r="B22" s="33" t="s">
        <v>163</v>
      </c>
      <c r="C22" s="33" t="s">
        <v>164</v>
      </c>
      <c r="D22" s="33" t="str">
        <f aca="false">A22&amp;"_"&amp;B22&amp;"_"&amp;C22</f>
        <v>Manica_bradleyi_NV_Mt_Rose_P586</v>
      </c>
      <c r="E22" s="33" t="s">
        <v>446</v>
      </c>
      <c r="F22" s="33" t="s">
        <v>447</v>
      </c>
      <c r="G22" s="33" t="s">
        <v>448</v>
      </c>
      <c r="H22" s="33" t="s">
        <v>449</v>
      </c>
      <c r="I22" s="33" t="s">
        <v>450</v>
      </c>
      <c r="J22" s="33" t="s">
        <v>348</v>
      </c>
      <c r="K22" s="71" t="n">
        <v>5533299</v>
      </c>
      <c r="L22" s="71" t="n">
        <v>5166705</v>
      </c>
      <c r="M22" s="71" t="n">
        <v>380157</v>
      </c>
      <c r="N22" s="72" t="n">
        <v>309.689078459689</v>
      </c>
      <c r="O22" s="72" t="n">
        <v>7.04474039290084</v>
      </c>
      <c r="P22" s="71" t="n">
        <v>2231</v>
      </c>
      <c r="Q22" s="71" t="n">
        <v>3443303</v>
      </c>
      <c r="R22" s="73" t="n">
        <v>1543.38995966</v>
      </c>
      <c r="S22" s="72" t="n">
        <v>9.93885676591</v>
      </c>
      <c r="T22" s="33" t="n">
        <v>209</v>
      </c>
      <c r="U22" s="71" t="n">
        <v>7512</v>
      </c>
      <c r="V22" s="71" t="n">
        <v>1517</v>
      </c>
      <c r="W22" s="71" t="n">
        <v>2002</v>
      </c>
      <c r="X22" s="72" t="n">
        <v>63.4334596752014</v>
      </c>
      <c r="Y22" s="74" t="s">
        <v>349</v>
      </c>
    </row>
    <row r="23" customFormat="false" ht="15" hidden="false" customHeight="false" outlineLevel="0" collapsed="false">
      <c r="A23" s="32" t="s">
        <v>32</v>
      </c>
      <c r="B23" s="33" t="s">
        <v>174</v>
      </c>
      <c r="C23" s="33" t="s">
        <v>175</v>
      </c>
      <c r="D23" s="33" t="str">
        <f aca="false">A23&amp;"_"&amp;B23&amp;"_"&amp;C23</f>
        <v>Manica_invidia_CA_Lang_Crossing_P596</v>
      </c>
      <c r="E23" s="33" t="s">
        <v>451</v>
      </c>
      <c r="F23" s="33" t="s">
        <v>452</v>
      </c>
      <c r="G23" s="33" t="s">
        <v>453</v>
      </c>
      <c r="H23" s="33" t="s">
        <v>454</v>
      </c>
      <c r="I23" s="33" t="s">
        <v>455</v>
      </c>
      <c r="J23" s="33" t="s">
        <v>348</v>
      </c>
      <c r="K23" s="71" t="n">
        <v>2514149</v>
      </c>
      <c r="L23" s="71" t="n">
        <v>2448392</v>
      </c>
      <c r="M23" s="71" t="n">
        <v>174287</v>
      </c>
      <c r="N23" s="72" t="n">
        <v>248.042837388904</v>
      </c>
      <c r="O23" s="72" t="n">
        <v>8.73508329531999</v>
      </c>
      <c r="P23" s="71" t="n">
        <v>2416</v>
      </c>
      <c r="Q23" s="71" t="n">
        <v>1856742</v>
      </c>
      <c r="R23" s="73" t="n">
        <v>768.519039735</v>
      </c>
      <c r="S23" s="72" t="n">
        <v>4.74990055881</v>
      </c>
      <c r="T23" s="33" t="n">
        <v>210</v>
      </c>
      <c r="U23" s="71" t="n">
        <v>2192</v>
      </c>
      <c r="V23" s="71" t="n">
        <v>765</v>
      </c>
      <c r="W23" s="71" t="n">
        <v>361</v>
      </c>
      <c r="X23" s="72" t="n">
        <v>77.3550477126062</v>
      </c>
      <c r="Y23" s="74" t="s">
        <v>349</v>
      </c>
    </row>
    <row r="24" customFormat="false" ht="15" hidden="false" customHeight="false" outlineLevel="0" collapsed="false">
      <c r="A24" s="32" t="s">
        <v>32</v>
      </c>
      <c r="B24" s="33" t="s">
        <v>179</v>
      </c>
      <c r="C24" s="33" t="s">
        <v>180</v>
      </c>
      <c r="D24" s="33" t="str">
        <f aca="false">A24&amp;"_"&amp;B24&amp;"_"&amp;C24</f>
        <v>Manica_parasitica_CA_Camp_W_CR210623_01_P1196</v>
      </c>
      <c r="E24" s="33" t="s">
        <v>456</v>
      </c>
      <c r="F24" s="33" t="s">
        <v>457</v>
      </c>
      <c r="G24" s="33" t="s">
        <v>458</v>
      </c>
      <c r="H24" s="33" t="s">
        <v>459</v>
      </c>
      <c r="I24" s="33" t="s">
        <v>460</v>
      </c>
      <c r="J24" s="33" t="s">
        <v>348</v>
      </c>
      <c r="K24" s="71" t="n">
        <v>3786682</v>
      </c>
      <c r="L24" s="71" t="n">
        <v>3272463</v>
      </c>
      <c r="M24" s="71" t="n">
        <v>345403</v>
      </c>
      <c r="N24" s="72" t="n">
        <v>311.199152873599</v>
      </c>
      <c r="O24" s="72" t="n">
        <v>6.24691937546792</v>
      </c>
      <c r="P24" s="71" t="n">
        <v>2250</v>
      </c>
      <c r="Q24" s="71" t="n">
        <v>4172833</v>
      </c>
      <c r="R24" s="73" t="n">
        <v>1854.59244444444</v>
      </c>
      <c r="S24" s="72" t="n">
        <v>11.4448694946439</v>
      </c>
      <c r="T24" s="33" t="n">
        <v>230</v>
      </c>
      <c r="U24" s="71" t="n">
        <v>4358</v>
      </c>
      <c r="V24" s="71" t="n">
        <v>1861</v>
      </c>
      <c r="W24" s="71" t="n">
        <v>2121</v>
      </c>
      <c r="X24" s="72" t="n">
        <v>54.7278033892082</v>
      </c>
      <c r="Y24" s="74" t="s">
        <v>349</v>
      </c>
    </row>
    <row r="25" customFormat="false" ht="15" hidden="false" customHeight="false" outlineLevel="0" collapsed="false">
      <c r="A25" s="32" t="s">
        <v>32</v>
      </c>
      <c r="B25" s="33" t="s">
        <v>182</v>
      </c>
      <c r="C25" s="33" t="s">
        <v>183</v>
      </c>
      <c r="D25" s="33" t="str">
        <f aca="false">A25&amp;"_"&amp;B25&amp;"_"&amp;C25</f>
        <v>Manica_parasitica_CA_Camp_W_CR210623_04_P1198</v>
      </c>
      <c r="E25" s="33" t="s">
        <v>461</v>
      </c>
      <c r="F25" s="33" t="s">
        <v>462</v>
      </c>
      <c r="G25" s="33" t="s">
        <v>463</v>
      </c>
      <c r="H25" s="33" t="s">
        <v>464</v>
      </c>
      <c r="I25" s="33" t="s">
        <v>465</v>
      </c>
      <c r="J25" s="33" t="s">
        <v>348</v>
      </c>
      <c r="K25" s="71" t="n">
        <v>4162768</v>
      </c>
      <c r="L25" s="71" t="n">
        <v>3621310</v>
      </c>
      <c r="M25" s="71" t="n">
        <v>370585</v>
      </c>
      <c r="N25" s="72" t="n">
        <v>323.038862878961</v>
      </c>
      <c r="O25" s="72" t="n">
        <v>6.34124704249406</v>
      </c>
      <c r="P25" s="71" t="n">
        <v>2243</v>
      </c>
      <c r="Q25" s="71" t="n">
        <v>4289686</v>
      </c>
      <c r="R25" s="73" t="n">
        <v>1912.477039679</v>
      </c>
      <c r="S25" s="72" t="n">
        <v>11.8057270829713</v>
      </c>
      <c r="T25" s="33" t="n">
        <v>225</v>
      </c>
      <c r="U25" s="71" t="n">
        <v>5053</v>
      </c>
      <c r="V25" s="71" t="n">
        <v>1908</v>
      </c>
      <c r="W25" s="71" t="n">
        <v>2142</v>
      </c>
      <c r="X25" s="72" t="n">
        <v>60.4496438667072</v>
      </c>
      <c r="Y25" s="74" t="s">
        <v>349</v>
      </c>
    </row>
    <row r="26" customFormat="false" ht="15" hidden="false" customHeight="false" outlineLevel="0" collapsed="false">
      <c r="A26" s="32" t="s">
        <v>32</v>
      </c>
      <c r="B26" s="33" t="s">
        <v>185</v>
      </c>
      <c r="C26" s="33" t="s">
        <v>186</v>
      </c>
      <c r="D26" s="33" t="str">
        <f aca="false">A26&amp;"_"&amp;B26&amp;"_"&amp;C26</f>
        <v>Manica_parasitica_CA_Camp_W_CR210623_05_P1200</v>
      </c>
      <c r="E26" s="33" t="s">
        <v>466</v>
      </c>
      <c r="F26" s="33" t="s">
        <v>467</v>
      </c>
      <c r="G26" s="33" t="s">
        <v>468</v>
      </c>
      <c r="H26" s="33" t="s">
        <v>469</v>
      </c>
      <c r="I26" s="33" t="s">
        <v>470</v>
      </c>
      <c r="J26" s="33" t="s">
        <v>348</v>
      </c>
      <c r="K26" s="71" t="n">
        <v>3134092</v>
      </c>
      <c r="L26" s="71" t="n">
        <v>2534262</v>
      </c>
      <c r="M26" s="71" t="n">
        <v>290772</v>
      </c>
      <c r="N26" s="72" t="n">
        <v>306.421419531454</v>
      </c>
      <c r="O26" s="72" t="n">
        <v>5.83715907016514</v>
      </c>
      <c r="P26" s="71" t="n">
        <v>2244</v>
      </c>
      <c r="Q26" s="71" t="n">
        <v>4371841</v>
      </c>
      <c r="R26" s="73" t="n">
        <v>1948.23573975044</v>
      </c>
      <c r="S26" s="72" t="n">
        <v>11.737022340985</v>
      </c>
      <c r="T26" s="33" t="n">
        <v>217</v>
      </c>
      <c r="U26" s="71" t="n">
        <v>4031</v>
      </c>
      <c r="V26" s="71" t="n">
        <v>1966</v>
      </c>
      <c r="W26" s="71" t="n">
        <v>2134</v>
      </c>
      <c r="X26" s="72" t="n">
        <v>44.0909792922478</v>
      </c>
      <c r="Y26" s="74" t="s">
        <v>349</v>
      </c>
    </row>
    <row r="27" customFormat="false" ht="15" hidden="false" customHeight="false" outlineLevel="0" collapsed="false">
      <c r="A27" s="32" t="s">
        <v>32</v>
      </c>
      <c r="B27" s="33" t="s">
        <v>188</v>
      </c>
      <c r="C27" s="33" t="s">
        <v>189</v>
      </c>
      <c r="D27" s="33" t="str">
        <f aca="false">A27&amp;"_"&amp;B27&amp;"_"&amp;C27</f>
        <v>Manica_parasitica_CA_Camp_W_MMP03582_1_P1202</v>
      </c>
      <c r="E27" s="33" t="s">
        <v>471</v>
      </c>
      <c r="F27" s="33" t="s">
        <v>472</v>
      </c>
      <c r="G27" s="33" t="s">
        <v>473</v>
      </c>
      <c r="H27" s="33" t="s">
        <v>474</v>
      </c>
      <c r="I27" s="33" t="s">
        <v>475</v>
      </c>
      <c r="J27" s="33" t="s">
        <v>348</v>
      </c>
      <c r="K27" s="71" t="n">
        <v>2196155</v>
      </c>
      <c r="L27" s="71" t="n">
        <v>1873427</v>
      </c>
      <c r="M27" s="71" t="n">
        <v>191989</v>
      </c>
      <c r="N27" s="72" t="n">
        <v>284.561980113444</v>
      </c>
      <c r="O27" s="72" t="n">
        <v>6.27429365625223</v>
      </c>
      <c r="P27" s="71" t="n">
        <v>2306</v>
      </c>
      <c r="Q27" s="71" t="n">
        <v>3568487</v>
      </c>
      <c r="R27" s="73" t="n">
        <v>1547.47918473547</v>
      </c>
      <c r="S27" s="72" t="n">
        <v>9.27051324895671</v>
      </c>
      <c r="T27" s="33" t="n">
        <v>222</v>
      </c>
      <c r="U27" s="71" t="n">
        <v>3143</v>
      </c>
      <c r="V27" s="71" t="n">
        <v>1565</v>
      </c>
      <c r="W27" s="71" t="n">
        <v>2054</v>
      </c>
      <c r="X27" s="72" t="n">
        <v>39.9287616852744</v>
      </c>
      <c r="Y27" s="74" t="s">
        <v>349</v>
      </c>
    </row>
    <row r="28" customFormat="false" ht="15" hidden="false" customHeight="false" outlineLevel="0" collapsed="false">
      <c r="A28" s="32" t="s">
        <v>32</v>
      </c>
      <c r="B28" s="33" t="s">
        <v>191</v>
      </c>
      <c r="C28" s="33" t="s">
        <v>192</v>
      </c>
      <c r="D28" s="33" t="str">
        <f aca="false">A28&amp;"_"&amp;B28&amp;"_"&amp;C28</f>
        <v>Manica_parasitica_CA_Camp_W_MMP03582_2_P1204</v>
      </c>
      <c r="E28" s="33" t="s">
        <v>476</v>
      </c>
      <c r="F28" s="33" t="s">
        <v>477</v>
      </c>
      <c r="G28" s="33" t="s">
        <v>478</v>
      </c>
      <c r="H28" s="33" t="s">
        <v>479</v>
      </c>
      <c r="I28" s="33" t="s">
        <v>480</v>
      </c>
      <c r="J28" s="33" t="s">
        <v>348</v>
      </c>
      <c r="K28" s="71" t="n">
        <v>3549143</v>
      </c>
      <c r="L28" s="71" t="n">
        <v>2864205</v>
      </c>
      <c r="M28" s="71" t="n">
        <v>323790</v>
      </c>
      <c r="N28" s="72" t="n">
        <v>325.448695141913</v>
      </c>
      <c r="O28" s="72" t="n">
        <v>5.57001587680424</v>
      </c>
      <c r="P28" s="71" t="n">
        <v>2198</v>
      </c>
      <c r="Q28" s="71" t="n">
        <v>4532067</v>
      </c>
      <c r="R28" s="73" t="n">
        <v>2061.90491355777</v>
      </c>
      <c r="S28" s="72" t="n">
        <v>12.37731384845</v>
      </c>
      <c r="T28" s="33" t="n">
        <v>246</v>
      </c>
      <c r="U28" s="71" t="n">
        <v>4732</v>
      </c>
      <c r="V28" s="71" t="n">
        <v>2083</v>
      </c>
      <c r="W28" s="71" t="n">
        <v>2118</v>
      </c>
      <c r="X28" s="72" t="n">
        <v>45.6146186717892</v>
      </c>
      <c r="Y28" s="74" t="s">
        <v>349</v>
      </c>
    </row>
    <row r="29" customFormat="false" ht="15" hidden="false" customHeight="false" outlineLevel="0" collapsed="false">
      <c r="A29" s="32" t="s">
        <v>32</v>
      </c>
      <c r="B29" s="33" t="s">
        <v>194</v>
      </c>
      <c r="C29" s="33" t="s">
        <v>195</v>
      </c>
      <c r="D29" s="33" t="str">
        <f aca="false">A29&amp;"_"&amp;B29&amp;"_"&amp;C29</f>
        <v>Manica_parasitica_CA_Camp_W_MMP03583_1_P1206</v>
      </c>
      <c r="E29" s="33" t="s">
        <v>481</v>
      </c>
      <c r="F29" s="33" t="s">
        <v>482</v>
      </c>
      <c r="G29" s="33" t="s">
        <v>483</v>
      </c>
      <c r="H29" s="33" t="s">
        <v>484</v>
      </c>
      <c r="I29" s="33" t="s">
        <v>485</v>
      </c>
      <c r="J29" s="33" t="s">
        <v>348</v>
      </c>
      <c r="K29" s="71" t="n">
        <v>3672076</v>
      </c>
      <c r="L29" s="71" t="n">
        <v>3071328</v>
      </c>
      <c r="M29" s="71" t="n">
        <v>335904</v>
      </c>
      <c r="N29" s="72" t="n">
        <v>312.901662379727</v>
      </c>
      <c r="O29" s="72" t="n">
        <v>6.06441020211451</v>
      </c>
      <c r="P29" s="71" t="n">
        <v>2234</v>
      </c>
      <c r="Q29" s="71" t="n">
        <v>4349311</v>
      </c>
      <c r="R29" s="73" t="n">
        <v>1946.8715308863</v>
      </c>
      <c r="S29" s="72" t="n">
        <v>11.4136868450556</v>
      </c>
      <c r="T29" s="33" t="n">
        <v>241</v>
      </c>
      <c r="U29" s="71" t="n">
        <v>3972</v>
      </c>
      <c r="V29" s="71" t="n">
        <v>1954</v>
      </c>
      <c r="W29" s="71" t="n">
        <v>2131</v>
      </c>
      <c r="X29" s="72" t="n">
        <v>53.7446643847726</v>
      </c>
      <c r="Y29" s="74" t="s">
        <v>349</v>
      </c>
    </row>
    <row r="30" customFormat="false" ht="15" hidden="false" customHeight="false" outlineLevel="0" collapsed="false">
      <c r="A30" s="32" t="s">
        <v>32</v>
      </c>
      <c r="B30" s="33" t="s">
        <v>197</v>
      </c>
      <c r="C30" s="33" t="s">
        <v>198</v>
      </c>
      <c r="D30" s="33" t="str">
        <f aca="false">A30&amp;"_"&amp;B30&amp;"_"&amp;C30</f>
        <v>Manica_parasitica_CA_Clark_Fork_P604</v>
      </c>
      <c r="E30" s="33" t="s">
        <v>486</v>
      </c>
      <c r="F30" s="33" t="s">
        <v>487</v>
      </c>
      <c r="G30" s="33" t="s">
        <v>488</v>
      </c>
      <c r="H30" s="33" t="s">
        <v>489</v>
      </c>
      <c r="I30" s="33" t="s">
        <v>490</v>
      </c>
      <c r="J30" s="33" t="s">
        <v>348</v>
      </c>
      <c r="K30" s="71" t="n">
        <v>3451561</v>
      </c>
      <c r="L30" s="71" t="n">
        <v>3283361</v>
      </c>
      <c r="M30" s="71" t="n">
        <v>248696</v>
      </c>
      <c r="N30" s="72" t="n">
        <v>279.921281403802</v>
      </c>
      <c r="O30" s="72" t="n">
        <v>7.90341204411989</v>
      </c>
      <c r="P30" s="71" t="n">
        <v>2377</v>
      </c>
      <c r="Q30" s="71" t="n">
        <v>2975196</v>
      </c>
      <c r="R30" s="73" t="n">
        <v>1251.66007573</v>
      </c>
      <c r="S30" s="72" t="n">
        <v>7.49041268359</v>
      </c>
      <c r="T30" s="33" t="n">
        <v>210</v>
      </c>
      <c r="U30" s="71" t="n">
        <v>3186</v>
      </c>
      <c r="V30" s="71" t="n">
        <v>1261</v>
      </c>
      <c r="W30" s="71" t="n">
        <v>1806</v>
      </c>
      <c r="X30" s="72" t="n">
        <v>75.1577321292446</v>
      </c>
      <c r="Y30" s="74" t="s">
        <v>349</v>
      </c>
    </row>
    <row r="31" customFormat="false" ht="15" hidden="false" customHeight="false" outlineLevel="0" collapsed="false">
      <c r="A31" s="32" t="s">
        <v>32</v>
      </c>
      <c r="B31" s="33" t="s">
        <v>201</v>
      </c>
      <c r="C31" s="33" t="s">
        <v>202</v>
      </c>
      <c r="D31" s="33" t="str">
        <f aca="false">A31&amp;"_"&amp;B31&amp;"_"&amp;C31</f>
        <v>Manica_parasitica_CA_Clark_Fork_CR210622_01_P1184</v>
      </c>
      <c r="E31" s="33" t="s">
        <v>491</v>
      </c>
      <c r="F31" s="33" t="s">
        <v>492</v>
      </c>
      <c r="G31" s="33" t="s">
        <v>493</v>
      </c>
      <c r="H31" s="33" t="s">
        <v>494</v>
      </c>
      <c r="I31" s="33" t="s">
        <v>495</v>
      </c>
      <c r="J31" s="33" t="s">
        <v>348</v>
      </c>
      <c r="K31" s="71" t="n">
        <v>4995330</v>
      </c>
      <c r="L31" s="71" t="n">
        <v>4134795</v>
      </c>
      <c r="M31" s="71" t="n">
        <v>422611</v>
      </c>
      <c r="N31" s="72" t="n">
        <v>331.379651736466</v>
      </c>
      <c r="O31" s="72" t="n">
        <v>6.16847330517083</v>
      </c>
      <c r="P31" s="71" t="n">
        <v>2216</v>
      </c>
      <c r="Q31" s="71" t="n">
        <v>4671574</v>
      </c>
      <c r="R31" s="73" t="n">
        <v>2108.11101083032</v>
      </c>
      <c r="S31" s="72" t="n">
        <v>13.1194266559684</v>
      </c>
      <c r="T31" s="33" t="n">
        <v>241</v>
      </c>
      <c r="U31" s="71" t="n">
        <v>5107</v>
      </c>
      <c r="V31" s="71" t="n">
        <v>2119</v>
      </c>
      <c r="W31" s="71" t="n">
        <v>2143</v>
      </c>
      <c r="X31" s="72" t="n">
        <v>59.5745549572799</v>
      </c>
      <c r="Y31" s="74" t="s">
        <v>349</v>
      </c>
    </row>
    <row r="32" customFormat="false" ht="15" hidden="false" customHeight="false" outlineLevel="0" collapsed="false">
      <c r="A32" s="32" t="s">
        <v>32</v>
      </c>
      <c r="B32" s="33" t="s">
        <v>204</v>
      </c>
      <c r="C32" s="33" t="s">
        <v>205</v>
      </c>
      <c r="D32" s="33" t="str">
        <f aca="false">A32&amp;"_"&amp;B32&amp;"_"&amp;C32</f>
        <v>Manica_parasitica_CA_Clark_Fork_CR210624_01_P1192</v>
      </c>
      <c r="E32" s="33" t="s">
        <v>496</v>
      </c>
      <c r="F32" s="33" t="s">
        <v>497</v>
      </c>
      <c r="G32" s="33" t="s">
        <v>498</v>
      </c>
      <c r="H32" s="33" t="s">
        <v>499</v>
      </c>
      <c r="I32" s="33" t="s">
        <v>500</v>
      </c>
      <c r="J32" s="33" t="s">
        <v>348</v>
      </c>
      <c r="K32" s="71" t="n">
        <v>3400586</v>
      </c>
      <c r="L32" s="71" t="n">
        <v>2832225</v>
      </c>
      <c r="M32" s="71" t="n">
        <v>334422</v>
      </c>
      <c r="N32" s="72" t="n">
        <v>316.207034824263</v>
      </c>
      <c r="O32" s="72" t="n">
        <v>5.48260898538414</v>
      </c>
      <c r="P32" s="71" t="n">
        <v>2247</v>
      </c>
      <c r="Q32" s="71" t="n">
        <v>4210992</v>
      </c>
      <c r="R32" s="73" t="n">
        <v>1874.05073431241</v>
      </c>
      <c r="S32" s="72" t="n">
        <v>11.0224041493855</v>
      </c>
      <c r="T32" s="33" t="n">
        <v>243</v>
      </c>
      <c r="U32" s="71" t="n">
        <v>4342</v>
      </c>
      <c r="V32" s="71" t="n">
        <v>1881</v>
      </c>
      <c r="W32" s="71" t="n">
        <v>2145</v>
      </c>
      <c r="X32" s="72" t="n">
        <v>46.6825959298901</v>
      </c>
      <c r="Y32" s="74" t="s">
        <v>349</v>
      </c>
    </row>
    <row r="33" customFormat="false" ht="15" hidden="false" customHeight="false" outlineLevel="0" collapsed="false">
      <c r="A33" s="32" t="s">
        <v>32</v>
      </c>
      <c r="B33" s="33" t="s">
        <v>207</v>
      </c>
      <c r="C33" s="33" t="s">
        <v>208</v>
      </c>
      <c r="D33" s="33" t="str">
        <f aca="false">A33&amp;"_"&amp;B33&amp;"_"&amp;C33</f>
        <v>Manica_parasitica_CA_Clark_Fork_CR210625_01_P1194</v>
      </c>
      <c r="E33" s="33" t="s">
        <v>501</v>
      </c>
      <c r="F33" s="33" t="s">
        <v>502</v>
      </c>
      <c r="G33" s="33" t="s">
        <v>503</v>
      </c>
      <c r="H33" s="33" t="s">
        <v>504</v>
      </c>
      <c r="I33" s="33" t="s">
        <v>505</v>
      </c>
      <c r="J33" s="33" t="s">
        <v>348</v>
      </c>
      <c r="K33" s="71" t="n">
        <v>2480268</v>
      </c>
      <c r="L33" s="71" t="n">
        <v>2068463</v>
      </c>
      <c r="M33" s="71" t="n">
        <v>237640</v>
      </c>
      <c r="N33" s="72" t="n">
        <v>297.331042753745</v>
      </c>
      <c r="O33" s="72" t="n">
        <v>5.83235401197945</v>
      </c>
      <c r="P33" s="71" t="n">
        <v>2282</v>
      </c>
      <c r="Q33" s="71" t="n">
        <v>3815470</v>
      </c>
      <c r="R33" s="73" t="n">
        <v>1671.98510078878</v>
      </c>
      <c r="S33" s="72" t="n">
        <v>10.1684390264625</v>
      </c>
      <c r="T33" s="33" t="n">
        <v>186</v>
      </c>
      <c r="U33" s="71" t="n">
        <v>3989</v>
      </c>
      <c r="V33" s="71" t="n">
        <v>1686.5</v>
      </c>
      <c r="W33" s="71" t="n">
        <v>2082</v>
      </c>
      <c r="X33" s="72" t="n">
        <v>42.4372119293298</v>
      </c>
      <c r="Y33" s="74" t="s">
        <v>349</v>
      </c>
    </row>
    <row r="34" customFormat="false" ht="15" hidden="false" customHeight="false" outlineLevel="0" collapsed="false">
      <c r="A34" s="32" t="s">
        <v>32</v>
      </c>
      <c r="B34" s="33" t="s">
        <v>210</v>
      </c>
      <c r="C34" s="33" t="s">
        <v>211</v>
      </c>
      <c r="D34" s="33" t="str">
        <f aca="false">A34&amp;"_"&amp;B34&amp;"_"&amp;C34</f>
        <v>Manica_parasitica_CA_Clark_Fork_MMP03579_P1190</v>
      </c>
      <c r="E34" s="33" t="s">
        <v>506</v>
      </c>
      <c r="F34" s="33" t="s">
        <v>507</v>
      </c>
      <c r="G34" s="33" t="s">
        <v>508</v>
      </c>
      <c r="H34" s="33" t="s">
        <v>509</v>
      </c>
      <c r="I34" s="33" t="s">
        <v>510</v>
      </c>
      <c r="J34" s="33" t="s">
        <v>348</v>
      </c>
      <c r="K34" s="71" t="n">
        <v>3277588</v>
      </c>
      <c r="L34" s="71" t="n">
        <v>2576272</v>
      </c>
      <c r="M34" s="71" t="n">
        <v>312442</v>
      </c>
      <c r="N34" s="72" t="n">
        <v>313.176416742947</v>
      </c>
      <c r="O34" s="72" t="n">
        <v>5.28723772451777</v>
      </c>
      <c r="P34" s="71" t="n">
        <v>2231</v>
      </c>
      <c r="Q34" s="71" t="n">
        <v>4471755</v>
      </c>
      <c r="R34" s="73" t="n">
        <v>2004.37247870909</v>
      </c>
      <c r="S34" s="72" t="n">
        <v>12.595872851939</v>
      </c>
      <c r="T34" s="33" t="n">
        <v>226</v>
      </c>
      <c r="U34" s="71" t="n">
        <v>5665</v>
      </c>
      <c r="V34" s="71" t="n">
        <v>2034</v>
      </c>
      <c r="W34" s="71" t="n">
        <v>2112</v>
      </c>
      <c r="X34" s="72" t="n">
        <v>39.5734263169605</v>
      </c>
      <c r="Y34" s="74" t="s">
        <v>349</v>
      </c>
    </row>
    <row r="35" customFormat="false" ht="15" hidden="false" customHeight="false" outlineLevel="0" collapsed="false">
      <c r="A35" s="32" t="s">
        <v>32</v>
      </c>
      <c r="B35" s="33" t="s">
        <v>213</v>
      </c>
      <c r="C35" s="33" t="s">
        <v>214</v>
      </c>
      <c r="D35" s="33" t="str">
        <f aca="false">A35&amp;"_"&amp;B35&amp;"_"&amp;C35</f>
        <v>Manica_parasitica_CA_Clark_Fork_MMP03585_P1188</v>
      </c>
      <c r="E35" s="33" t="s">
        <v>511</v>
      </c>
      <c r="F35" s="33" t="s">
        <v>512</v>
      </c>
      <c r="G35" s="33" t="s">
        <v>513</v>
      </c>
      <c r="H35" s="33" t="s">
        <v>514</v>
      </c>
      <c r="I35" s="33" t="s">
        <v>515</v>
      </c>
      <c r="J35" s="33" t="s">
        <v>348</v>
      </c>
      <c r="K35" s="71" t="n">
        <v>4926692</v>
      </c>
      <c r="L35" s="71" t="n">
        <v>4070941</v>
      </c>
      <c r="M35" s="71" t="n">
        <v>384749</v>
      </c>
      <c r="N35" s="72" t="n">
        <v>346.273100125016</v>
      </c>
      <c r="O35" s="72" t="n">
        <v>6.43501453846885</v>
      </c>
      <c r="P35" s="71" t="n">
        <v>2246</v>
      </c>
      <c r="Q35" s="71" t="n">
        <v>4690876</v>
      </c>
      <c r="R35" s="73" t="n">
        <v>2088.54674977738</v>
      </c>
      <c r="S35" s="72" t="n">
        <v>12.8801610466829</v>
      </c>
      <c r="T35" s="33" t="n">
        <v>56</v>
      </c>
      <c r="U35" s="71" t="n">
        <v>5555</v>
      </c>
      <c r="V35" s="71" t="n">
        <v>2080</v>
      </c>
      <c r="W35" s="71" t="n">
        <v>2171</v>
      </c>
      <c r="X35" s="72" t="n">
        <v>67.6632628958855</v>
      </c>
      <c r="Y35" s="74" t="s">
        <v>349</v>
      </c>
    </row>
    <row r="36" customFormat="false" ht="15" hidden="false" customHeight="false" outlineLevel="0" collapsed="false">
      <c r="A36" s="32" t="s">
        <v>32</v>
      </c>
      <c r="B36" s="33" t="s">
        <v>216</v>
      </c>
      <c r="C36" s="33" t="s">
        <v>217</v>
      </c>
      <c r="D36" s="33" t="str">
        <f aca="false">A36&amp;"_"&amp;B36&amp;"_"&amp;C36</f>
        <v>Manica_parasitica_CA_Clark_Fork_MMP03587_P1186</v>
      </c>
      <c r="E36" s="33" t="s">
        <v>516</v>
      </c>
      <c r="F36" s="33" t="s">
        <v>517</v>
      </c>
      <c r="G36" s="33" t="s">
        <v>518</v>
      </c>
      <c r="H36" s="33" t="s">
        <v>519</v>
      </c>
      <c r="I36" s="33" t="s">
        <v>520</v>
      </c>
      <c r="J36" s="33" t="s">
        <v>348</v>
      </c>
      <c r="K36" s="71" t="n">
        <v>5377413</v>
      </c>
      <c r="L36" s="71" t="n">
        <v>4471817</v>
      </c>
      <c r="M36" s="71" t="n">
        <v>426862</v>
      </c>
      <c r="N36" s="72" t="n">
        <v>327.046202285516</v>
      </c>
      <c r="O36" s="72" t="n">
        <v>6.89855205601402</v>
      </c>
      <c r="P36" s="71" t="n">
        <v>2221</v>
      </c>
      <c r="Q36" s="71" t="n">
        <v>4700124</v>
      </c>
      <c r="R36" s="73" t="n">
        <v>2116.21972084646</v>
      </c>
      <c r="S36" s="72" t="n">
        <v>12.8552828315823</v>
      </c>
      <c r="T36" s="33" t="n">
        <v>294</v>
      </c>
      <c r="U36" s="71" t="n">
        <v>5658</v>
      </c>
      <c r="V36" s="71" t="n">
        <v>2105</v>
      </c>
      <c r="W36" s="71" t="n">
        <v>2159</v>
      </c>
      <c r="X36" s="72" t="n">
        <v>71.3582294850093</v>
      </c>
      <c r="Y36" s="74" t="s">
        <v>349</v>
      </c>
    </row>
    <row r="37" customFormat="false" ht="15" hidden="false" customHeight="false" outlineLevel="0" collapsed="false">
      <c r="A37" s="42" t="s">
        <v>521</v>
      </c>
      <c r="B37" s="75" t="s">
        <v>522</v>
      </c>
      <c r="C37" s="75" t="s">
        <v>523</v>
      </c>
      <c r="D37" s="75" t="str">
        <f aca="false">A37&amp;"_"&amp;B37&amp;"_"&amp;C37</f>
        <v>Myrmica_incompleta_EX808</v>
      </c>
      <c r="E37" s="75" t="s">
        <v>524</v>
      </c>
      <c r="F37" s="75" t="s">
        <v>525</v>
      </c>
      <c r="G37" s="75" t="s">
        <v>434</v>
      </c>
      <c r="H37" s="75" t="s">
        <v>434</v>
      </c>
      <c r="I37" s="75" t="s">
        <v>434</v>
      </c>
      <c r="J37" s="75" t="s">
        <v>348</v>
      </c>
      <c r="K37" s="76" t="n">
        <v>1445543</v>
      </c>
      <c r="L37" s="76" t="n">
        <v>1412220</v>
      </c>
      <c r="M37" s="76" t="n">
        <v>157719</v>
      </c>
      <c r="N37" s="77" t="n">
        <v>265.293147940324</v>
      </c>
      <c r="O37" s="77" t="n">
        <v>6.4383541974601</v>
      </c>
      <c r="P37" s="76" t="n">
        <v>2362</v>
      </c>
      <c r="Q37" s="76" t="n">
        <v>2492993</v>
      </c>
      <c r="R37" s="78" t="n">
        <v>1055.45850973751</v>
      </c>
      <c r="S37" s="77" t="n">
        <v>6.58283882548449</v>
      </c>
      <c r="T37" s="75" t="n">
        <v>206</v>
      </c>
      <c r="U37" s="76" t="n">
        <v>3547</v>
      </c>
      <c r="V37" s="76" t="n">
        <v>1078</v>
      </c>
      <c r="W37" s="76" t="n">
        <v>1436</v>
      </c>
      <c r="X37" s="77" t="n">
        <v>19.1830366150245</v>
      </c>
      <c r="Y37" s="79" t="s">
        <v>526</v>
      </c>
    </row>
    <row r="38" customFormat="false" ht="15" hidden="false" customHeight="false" outlineLevel="0" collapsed="false">
      <c r="N38" s="3" t="s">
        <v>527</v>
      </c>
      <c r="O38" s="80" t="n">
        <f aca="false">AVERAGE(O2:O37)</f>
        <v>6.51152576994952</v>
      </c>
      <c r="R38" s="81" t="n">
        <f aca="false">AVERAGE(R2:R37)</f>
        <v>1714.58677854923</v>
      </c>
      <c r="X38" s="80" t="n">
        <f aca="false">AVERAGE(X2:X37)</f>
        <v>56.7292094853617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LibreOffice/7.5.2.2$MacOSX_X86_64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2022-08-08T22:09:37Z</dcterms:created>
  <dc:creator>reviewer</dc:creator>
  <dc:description/>
  <dc:language>en-US</dc:language>
  <cp:lastModifiedBy/>
  <dcterms:modified xsi:type="dcterms:W3CDTF">2023-12-06T11:05:56Z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