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lora lab\Paper_optical effect of silica body\Data provided\"/>
    </mc:Choice>
  </mc:AlternateContent>
  <xr:revisionPtr revIDLastSave="0" documentId="13_ncr:1_{6FA001B8-11DA-47E8-8E9F-7B9A34675A5F}" xr6:coauthVersionLast="36" xr6:coauthVersionMax="36" xr10:uidLastSave="{00000000-0000-0000-0000-000000000000}"/>
  <bookViews>
    <workbookView xWindow="0" yWindow="0" windowWidth="19200" windowHeight="6880" firstSheet="4" activeTab="4" xr2:uid="{A8C29462-C2A5-464E-B4B9-46DDA4B1C307}"/>
  </bookViews>
  <sheets>
    <sheet name="S. delicatula" sheetId="1" r:id="rId1"/>
    <sheet name="Average-del" sheetId="4" r:id="rId2"/>
    <sheet name="S. erythropus" sheetId="2" r:id="rId3"/>
    <sheet name="Average-ery" sheetId="5" r:id="rId4"/>
    <sheet name="S. moellendorffii" sheetId="3" r:id="rId5"/>
    <sheet name="Average-moe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1" i="2" l="1"/>
  <c r="E10" i="2"/>
  <c r="E2" i="2"/>
  <c r="I6" i="1"/>
  <c r="F13" i="6" l="1"/>
  <c r="D26" i="6"/>
  <c r="E13" i="5"/>
  <c r="C26" i="5"/>
  <c r="E15" i="4"/>
  <c r="C42" i="4"/>
  <c r="C40" i="4" l="1"/>
  <c r="C39" i="4" l="1"/>
  <c r="F11" i="6"/>
  <c r="D24" i="6"/>
  <c r="D23" i="6"/>
  <c r="F10" i="6"/>
  <c r="J99" i="3"/>
  <c r="J98" i="3"/>
  <c r="J2" i="3"/>
  <c r="J85" i="3"/>
  <c r="J46" i="3" l="1"/>
  <c r="J63" i="3"/>
  <c r="J26" i="3"/>
  <c r="E13" i="4"/>
  <c r="C24" i="5"/>
  <c r="E11" i="5"/>
  <c r="E10" i="5"/>
  <c r="C23" i="5"/>
  <c r="I212" i="2"/>
  <c r="I213" i="2"/>
  <c r="I181" i="2"/>
  <c r="I126" i="2"/>
  <c r="I40" i="2"/>
  <c r="I2" i="2"/>
  <c r="E12" i="4"/>
  <c r="I21" i="1"/>
  <c r="I36" i="1"/>
  <c r="I46" i="1"/>
  <c r="I41" i="1"/>
  <c r="I31" i="1"/>
  <c r="I26" i="1"/>
  <c r="F46" i="1"/>
  <c r="F41" i="1"/>
  <c r="F36" i="1"/>
  <c r="F31" i="1"/>
  <c r="F26" i="1"/>
  <c r="F21" i="1"/>
  <c r="I16" i="1"/>
  <c r="F16" i="1"/>
  <c r="I11" i="1"/>
  <c r="F11" i="1"/>
  <c r="F6" i="1"/>
  <c r="F92" i="3" l="1"/>
  <c r="G92" i="3" s="1"/>
  <c r="F85" i="3"/>
  <c r="G85" i="3" s="1"/>
  <c r="F79" i="3"/>
  <c r="G79" i="3" s="1"/>
  <c r="F74" i="3"/>
  <c r="G74" i="3" s="1"/>
  <c r="F70" i="3"/>
  <c r="G70" i="3" s="1"/>
  <c r="F67" i="3"/>
  <c r="G67" i="3" s="1"/>
  <c r="F63" i="3"/>
  <c r="G63" i="3" s="1"/>
  <c r="F59" i="3"/>
  <c r="G59" i="3" s="1"/>
  <c r="F55" i="3"/>
  <c r="G55" i="3" s="1"/>
  <c r="F50" i="3"/>
  <c r="G50" i="3" s="1"/>
  <c r="F46" i="3"/>
  <c r="G46" i="3" s="1"/>
  <c r="F42" i="3"/>
  <c r="G42" i="3" s="1"/>
  <c r="F36" i="3"/>
  <c r="G36" i="3" s="1"/>
  <c r="F31" i="3"/>
  <c r="G31" i="3" s="1"/>
  <c r="F26" i="3"/>
  <c r="G26" i="3" s="1"/>
  <c r="F22" i="3"/>
  <c r="G22" i="3" s="1"/>
  <c r="F16" i="3"/>
  <c r="G16" i="3" s="1"/>
  <c r="F11" i="3"/>
  <c r="G11" i="3" s="1"/>
  <c r="F7" i="3"/>
  <c r="G7" i="3" s="1"/>
  <c r="F2" i="3"/>
  <c r="G2" i="3" s="1"/>
  <c r="E197" i="2" l="1"/>
  <c r="F197" i="2" s="1"/>
  <c r="E181" i="2"/>
  <c r="F181" i="2" s="1"/>
  <c r="E166" i="2"/>
  <c r="F166" i="2" s="1"/>
  <c r="E153" i="2"/>
  <c r="F153" i="2" s="1"/>
  <c r="E139" i="2"/>
  <c r="F139" i="2" s="1"/>
  <c r="E126" i="2"/>
  <c r="F126" i="2" s="1"/>
  <c r="E113" i="2"/>
  <c r="F113" i="2" s="1"/>
  <c r="E102" i="2"/>
  <c r="F102" i="2" s="1"/>
  <c r="E87" i="2"/>
  <c r="F87" i="2" s="1"/>
  <c r="E71" i="2"/>
  <c r="F71" i="2" s="1"/>
  <c r="E65" i="2"/>
  <c r="F65" i="2" s="1"/>
  <c r="E58" i="2"/>
  <c r="F58" i="2" s="1"/>
  <c r="E53" i="2"/>
  <c r="F53" i="2" s="1"/>
  <c r="E45" i="2"/>
  <c r="F45" i="2" s="1"/>
  <c r="E40" i="2"/>
  <c r="F40" i="2" s="1"/>
  <c r="E27" i="2"/>
  <c r="F27" i="2" s="1"/>
  <c r="E33" i="2"/>
  <c r="F33" i="2" s="1"/>
  <c r="E18" i="2"/>
  <c r="F18" i="2" s="1"/>
  <c r="F10" i="2"/>
  <c r="F2" i="2"/>
  <c r="F210" i="2" s="1"/>
  <c r="F42" i="1"/>
  <c r="F43" i="1"/>
  <c r="F44" i="1"/>
  <c r="F45" i="1"/>
  <c r="F37" i="1"/>
  <c r="F38" i="1"/>
  <c r="F39" i="1"/>
  <c r="F40" i="1"/>
  <c r="F32" i="1"/>
  <c r="F33" i="1"/>
  <c r="F34" i="1"/>
  <c r="F35" i="1"/>
  <c r="F27" i="1"/>
  <c r="F28" i="1"/>
  <c r="F29" i="1"/>
  <c r="F30" i="1"/>
  <c r="F22" i="1"/>
  <c r="F23" i="1"/>
  <c r="F24" i="1"/>
  <c r="F25" i="1"/>
  <c r="F17" i="1"/>
  <c r="F18" i="1"/>
  <c r="F19" i="1"/>
  <c r="F20" i="1"/>
  <c r="F12" i="1" l="1"/>
  <c r="F13" i="1"/>
  <c r="F14" i="1"/>
  <c r="F15" i="1"/>
  <c r="F7" i="1"/>
  <c r="F8" i="1"/>
  <c r="F9" i="1"/>
  <c r="F10" i="1"/>
  <c r="F3" i="1" l="1"/>
  <c r="F4" i="1"/>
  <c r="F5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謝小君</author>
  </authors>
  <commentList>
    <comment ref="D15" authorId="0" shapeId="0" xr:uid="{052523EF-B76E-491B-BA66-27F3C1196D06}">
      <text>
        <r>
          <rPr>
            <b/>
            <sz val="9"/>
            <color indexed="81"/>
            <rFont val="細明體"/>
            <family val="3"/>
            <charset val="136"/>
          </rPr>
          <t>謝小君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標準誤差 </t>
        </r>
        <r>
          <rPr>
            <sz val="9"/>
            <color indexed="81"/>
            <rFont val="Tahoma"/>
            <family val="2"/>
          </rPr>
          <t xml:space="preserve">= </t>
        </r>
        <r>
          <rPr>
            <sz val="9"/>
            <color indexed="81"/>
            <rFont val="細明體"/>
            <family val="3"/>
            <charset val="136"/>
          </rPr>
          <t xml:space="preserve">標準偏差 </t>
        </r>
        <r>
          <rPr>
            <sz val="9"/>
            <color indexed="81"/>
            <rFont val="Tahoma"/>
            <family val="2"/>
          </rPr>
          <t xml:space="preserve">/ </t>
        </r>
        <r>
          <rPr>
            <sz val="9"/>
            <color indexed="81"/>
            <rFont val="細明體"/>
            <family val="3"/>
            <charset val="136"/>
          </rPr>
          <t xml:space="preserve">樣本總數的平方根，因此我們可以將其轉換為 </t>
        </r>
        <r>
          <rPr>
            <sz val="9"/>
            <color indexed="81"/>
            <rFont val="Tahoma"/>
            <family val="2"/>
          </rPr>
          <t xml:space="preserve">Excel </t>
        </r>
        <r>
          <rPr>
            <sz val="9"/>
            <color indexed="81"/>
            <rFont val="細明體"/>
            <family val="3"/>
            <charset val="136"/>
          </rPr>
          <t>公式，如下所示：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 xml:space="preserve">標準誤差 </t>
        </r>
        <r>
          <rPr>
            <sz val="9"/>
            <color indexed="81"/>
            <rFont val="Tahoma"/>
            <family val="2"/>
          </rPr>
          <t>= STDEV</t>
        </r>
        <r>
          <rPr>
            <sz val="9"/>
            <color indexed="81"/>
            <rFont val="細明體"/>
            <family val="3"/>
            <charset val="136"/>
          </rPr>
          <t>（採樣範圍）</t>
        </r>
        <r>
          <rPr>
            <sz val="9"/>
            <color indexed="81"/>
            <rFont val="Tahoma"/>
            <family val="2"/>
          </rPr>
          <t>/ SQRT</t>
        </r>
        <r>
          <rPr>
            <sz val="9"/>
            <color indexed="81"/>
            <rFont val="細明體"/>
            <family val="3"/>
            <charset val="136"/>
          </rPr>
          <t>（</t>
        </r>
        <r>
          <rPr>
            <sz val="9"/>
            <color indexed="81"/>
            <rFont val="Tahoma"/>
            <family val="2"/>
          </rPr>
          <t>COUNT</t>
        </r>
        <r>
          <rPr>
            <sz val="9"/>
            <color indexed="81"/>
            <rFont val="細明體"/>
            <family val="3"/>
            <charset val="136"/>
          </rPr>
          <t>（採樣範圍））</t>
        </r>
      </text>
    </comment>
    <comment ref="B42" authorId="0" shapeId="0" xr:uid="{7FCF1207-1A40-4D75-B9C2-3E971AFAFE24}">
      <text>
        <r>
          <rPr>
            <b/>
            <sz val="9"/>
            <color indexed="81"/>
            <rFont val="細明體"/>
            <family val="3"/>
            <charset val="136"/>
          </rPr>
          <t>謝小君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標準誤差 </t>
        </r>
        <r>
          <rPr>
            <sz val="9"/>
            <color indexed="81"/>
            <rFont val="Tahoma"/>
            <family val="2"/>
          </rPr>
          <t xml:space="preserve">= </t>
        </r>
        <r>
          <rPr>
            <sz val="9"/>
            <color indexed="81"/>
            <rFont val="細明體"/>
            <family val="3"/>
            <charset val="136"/>
          </rPr>
          <t xml:space="preserve">標準偏差 </t>
        </r>
        <r>
          <rPr>
            <sz val="9"/>
            <color indexed="81"/>
            <rFont val="Tahoma"/>
            <family val="2"/>
          </rPr>
          <t xml:space="preserve">/ </t>
        </r>
        <r>
          <rPr>
            <sz val="9"/>
            <color indexed="81"/>
            <rFont val="細明體"/>
            <family val="3"/>
            <charset val="136"/>
          </rPr>
          <t xml:space="preserve">樣本總數的平方根，因此我們可以將其轉換為 </t>
        </r>
        <r>
          <rPr>
            <sz val="9"/>
            <color indexed="81"/>
            <rFont val="Tahoma"/>
            <family val="2"/>
          </rPr>
          <t xml:space="preserve">Excel </t>
        </r>
        <r>
          <rPr>
            <sz val="9"/>
            <color indexed="81"/>
            <rFont val="細明體"/>
            <family val="3"/>
            <charset val="136"/>
          </rPr>
          <t>公式，如下所示：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 xml:space="preserve">標準誤差 </t>
        </r>
        <r>
          <rPr>
            <sz val="9"/>
            <color indexed="81"/>
            <rFont val="Tahoma"/>
            <family val="2"/>
          </rPr>
          <t>= STDEV</t>
        </r>
        <r>
          <rPr>
            <sz val="9"/>
            <color indexed="81"/>
            <rFont val="細明體"/>
            <family val="3"/>
            <charset val="136"/>
          </rPr>
          <t>（採樣範圍）</t>
        </r>
        <r>
          <rPr>
            <sz val="9"/>
            <color indexed="81"/>
            <rFont val="Tahoma"/>
            <family val="2"/>
          </rPr>
          <t>/ SQRT</t>
        </r>
        <r>
          <rPr>
            <sz val="9"/>
            <color indexed="81"/>
            <rFont val="細明體"/>
            <family val="3"/>
            <charset val="136"/>
          </rPr>
          <t>（</t>
        </r>
        <r>
          <rPr>
            <sz val="9"/>
            <color indexed="81"/>
            <rFont val="Tahoma"/>
            <family val="2"/>
          </rPr>
          <t>COUNT</t>
        </r>
        <r>
          <rPr>
            <sz val="9"/>
            <color indexed="81"/>
            <rFont val="細明體"/>
            <family val="3"/>
            <charset val="136"/>
          </rPr>
          <t>（採樣範圍））</t>
        </r>
      </text>
    </comment>
  </commentList>
</comments>
</file>

<file path=xl/sharedStrings.xml><?xml version="1.0" encoding="utf-8"?>
<sst xmlns="http://schemas.openxmlformats.org/spreadsheetml/2006/main" count="682" uniqueCount="45">
  <si>
    <t>2-8</t>
    <phoneticPr fontId="1" type="noConversion"/>
  </si>
  <si>
    <t>滿月圓</t>
    <phoneticPr fontId="1" type="noConversion"/>
  </si>
  <si>
    <t xml:space="preserve">Population </t>
    <phoneticPr fontId="1" type="noConversion"/>
  </si>
  <si>
    <t xml:space="preserve">No. </t>
    <phoneticPr fontId="1" type="noConversion"/>
  </si>
  <si>
    <t>Photo no.</t>
    <phoneticPr fontId="1" type="noConversion"/>
  </si>
  <si>
    <t>Cell size</t>
    <phoneticPr fontId="1" type="noConversion"/>
  </si>
  <si>
    <t xml:space="preserve">Silica size </t>
    <phoneticPr fontId="1" type="noConversion"/>
  </si>
  <si>
    <t>Coverage</t>
    <phoneticPr fontId="1" type="noConversion"/>
  </si>
  <si>
    <t>3-7</t>
    <phoneticPr fontId="1" type="noConversion"/>
  </si>
  <si>
    <t>5-5</t>
    <phoneticPr fontId="1" type="noConversion"/>
  </si>
  <si>
    <t>2-7</t>
    <phoneticPr fontId="1" type="noConversion"/>
  </si>
  <si>
    <t>北坑溪</t>
    <phoneticPr fontId="1" type="noConversion"/>
  </si>
  <si>
    <t>1-3</t>
    <phoneticPr fontId="1" type="noConversion"/>
  </si>
  <si>
    <t>6-8</t>
    <phoneticPr fontId="1" type="noConversion"/>
  </si>
  <si>
    <t>仙跡岩</t>
    <phoneticPr fontId="1" type="noConversion"/>
  </si>
  <si>
    <t>1-11</t>
    <phoneticPr fontId="1" type="noConversion"/>
  </si>
  <si>
    <t>4-10</t>
    <phoneticPr fontId="1" type="noConversion"/>
  </si>
  <si>
    <t>2-6</t>
    <phoneticPr fontId="1" type="noConversion"/>
  </si>
  <si>
    <t>e1-5</t>
    <phoneticPr fontId="1" type="noConversion"/>
  </si>
  <si>
    <t>Sum of silica size</t>
    <phoneticPr fontId="1" type="noConversion"/>
  </si>
  <si>
    <t>e2-4</t>
    <phoneticPr fontId="1" type="noConversion"/>
  </si>
  <si>
    <t>5-4</t>
    <phoneticPr fontId="1" type="noConversion"/>
  </si>
  <si>
    <t>4-4</t>
    <phoneticPr fontId="1" type="noConversion"/>
  </si>
  <si>
    <t>1-4</t>
    <phoneticPr fontId="1" type="noConversion"/>
  </si>
  <si>
    <t>2-7</t>
    <phoneticPr fontId="1" type="noConversion"/>
  </si>
  <si>
    <t>奧萬大</t>
    <phoneticPr fontId="1" type="noConversion"/>
  </si>
  <si>
    <t>青山瀑布</t>
    <phoneticPr fontId="1" type="noConversion"/>
  </si>
  <si>
    <t>4-6</t>
    <phoneticPr fontId="1" type="noConversion"/>
  </si>
  <si>
    <t>3-6</t>
    <phoneticPr fontId="1" type="noConversion"/>
  </si>
  <si>
    <t>1-8</t>
    <phoneticPr fontId="1" type="noConversion"/>
  </si>
  <si>
    <t>涼山瀑布</t>
    <phoneticPr fontId="1" type="noConversion"/>
  </si>
  <si>
    <t>Coverage at cell level</t>
    <phoneticPr fontId="1" type="noConversion"/>
  </si>
  <si>
    <t>Leaf area</t>
    <phoneticPr fontId="1" type="noConversion"/>
  </si>
  <si>
    <t>Coverage at leaf level</t>
    <phoneticPr fontId="1" type="noConversion"/>
  </si>
  <si>
    <t>at cell level</t>
    <phoneticPr fontId="1" type="noConversion"/>
  </si>
  <si>
    <t>at leaf level</t>
    <phoneticPr fontId="1" type="noConversion"/>
  </si>
  <si>
    <t>Average</t>
  </si>
  <si>
    <t>Average of silica body coverage (%)</t>
    <phoneticPr fontId="1" type="noConversion"/>
  </si>
  <si>
    <t>Area with silica body</t>
    <phoneticPr fontId="1" type="noConversion"/>
  </si>
  <si>
    <t>3-1</t>
    <phoneticPr fontId="1" type="noConversion"/>
  </si>
  <si>
    <t>2-1</t>
    <phoneticPr fontId="1" type="noConversion"/>
  </si>
  <si>
    <t>1-1</t>
    <phoneticPr fontId="1" type="noConversion"/>
  </si>
  <si>
    <t>SD</t>
    <phoneticPr fontId="1" type="noConversion"/>
  </si>
  <si>
    <t>Average</t>
    <phoneticPr fontId="1" type="noConversion"/>
  </si>
  <si>
    <t>SE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</si>
</sst>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2" fillId="0" borderId="0" xfId="0" applyFont="1">
      <alignment vertical="center"/>
    </xf>
    <xf numFmtId="2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1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2" fontId="0" fillId="0" borderId="0" xfId="0" applyNumberFormat="1" applyFill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>
      <alignment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>
      <alignment vertical="center"/>
    </xf>
    <xf numFmtId="2" fontId="7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44450</xdr:colOff>
      <xdr:row>1</xdr:row>
      <xdr:rowOff>50800</xdr:rowOff>
    </xdr:from>
    <xdr:to>
      <xdr:col>13</xdr:col>
      <xdr:colOff>330200</xdr:colOff>
      <xdr:row>5</xdr:row>
      <xdr:rowOff>44450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3233BCDC-2874-489E-95EE-A5767B16D453}"/>
            </a:ext>
          </a:extLst>
        </xdr:cNvPr>
        <xdr:cNvSpPr txBox="1"/>
      </xdr:nvSpPr>
      <xdr:spPr>
        <a:xfrm>
          <a:off x="7639050" y="266700"/>
          <a:ext cx="21145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altLang="zh-TW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altLang="zh-TW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Coverage at leaf level = </a:t>
          </a:r>
        </a:p>
        <a:p>
          <a:r>
            <a:rPr lang="en-US" altLang="zh-TW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Average coverage at cell level * Ratio of area with silica</a:t>
          </a:r>
          <a:r>
            <a:rPr lang="en-US" altLang="zh-TW"/>
            <a:t> </a:t>
          </a:r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31ECF-B999-4F48-A235-ED0964B7D601}">
  <dimension ref="A1:I46"/>
  <sheetViews>
    <sheetView workbookViewId="0">
      <selection activeCell="E41" sqref="E41"/>
    </sheetView>
  </sheetViews>
  <sheetFormatPr defaultRowHeight="17" x14ac:dyDescent="0.4"/>
  <cols>
    <col min="2" max="2" width="10.7265625" style="1" customWidth="1"/>
    <col min="4" max="4" width="9.6328125" customWidth="1"/>
    <col min="5" max="5" width="10.08984375" customWidth="1"/>
    <col min="6" max="6" width="11.6328125" customWidth="1"/>
    <col min="7" max="7" width="10.453125" customWidth="1"/>
    <col min="8" max="8" width="14.08984375" customWidth="1"/>
    <col min="9" max="9" width="15.90625" customWidth="1"/>
  </cols>
  <sheetData>
    <row r="1" spans="1:9" x14ac:dyDescent="0.4">
      <c r="A1" t="s">
        <v>2</v>
      </c>
      <c r="B1" s="1" t="s">
        <v>4</v>
      </c>
      <c r="C1" t="s">
        <v>3</v>
      </c>
      <c r="D1" t="s">
        <v>5</v>
      </c>
      <c r="E1" t="s">
        <v>6</v>
      </c>
      <c r="F1" t="s">
        <v>31</v>
      </c>
      <c r="G1" t="s">
        <v>32</v>
      </c>
      <c r="H1" t="s">
        <v>38</v>
      </c>
      <c r="I1" t="s">
        <v>33</v>
      </c>
    </row>
    <row r="2" spans="1:9" x14ac:dyDescent="0.4">
      <c r="A2" s="1" t="s">
        <v>1</v>
      </c>
      <c r="B2" s="1" t="s">
        <v>0</v>
      </c>
      <c r="C2">
        <v>1</v>
      </c>
      <c r="D2">
        <v>0.82699999999999996</v>
      </c>
      <c r="E2">
        <v>0.161</v>
      </c>
      <c r="F2" s="2">
        <f>E2/D2*100</f>
        <v>19.46795646916566</v>
      </c>
      <c r="G2" s="2"/>
      <c r="H2" s="2"/>
    </row>
    <row r="3" spans="1:9" x14ac:dyDescent="0.4">
      <c r="A3" s="1" t="s">
        <v>1</v>
      </c>
      <c r="B3" s="1" t="s">
        <v>0</v>
      </c>
      <c r="C3">
        <v>2</v>
      </c>
      <c r="D3">
        <v>0.76500000000000001</v>
      </c>
      <c r="E3">
        <v>0.13</v>
      </c>
      <c r="F3" s="2">
        <f t="shared" ref="F3:F45" si="0">E3/D3*100</f>
        <v>16.993464052287582</v>
      </c>
      <c r="G3" s="2"/>
      <c r="H3" s="2"/>
    </row>
    <row r="4" spans="1:9" x14ac:dyDescent="0.4">
      <c r="A4" s="1" t="s">
        <v>1</v>
      </c>
      <c r="B4" s="1" t="s">
        <v>0</v>
      </c>
      <c r="C4">
        <v>3</v>
      </c>
      <c r="D4">
        <v>0.57799999999999996</v>
      </c>
      <c r="E4">
        <v>0.124</v>
      </c>
      <c r="F4" s="2">
        <f t="shared" si="0"/>
        <v>21.453287197231834</v>
      </c>
      <c r="G4" s="2"/>
      <c r="H4" s="2"/>
    </row>
    <row r="5" spans="1:9" x14ac:dyDescent="0.4">
      <c r="A5" s="1" t="s">
        <v>1</v>
      </c>
      <c r="B5" s="1" t="s">
        <v>0</v>
      </c>
      <c r="C5">
        <v>4</v>
      </c>
      <c r="D5">
        <v>0.61</v>
      </c>
      <c r="E5">
        <v>0.129</v>
      </c>
      <c r="F5" s="2">
        <f t="shared" si="0"/>
        <v>21.147540983606557</v>
      </c>
      <c r="G5" s="2"/>
      <c r="H5" s="2"/>
    </row>
    <row r="6" spans="1:9" x14ac:dyDescent="0.4">
      <c r="A6" s="1"/>
      <c r="F6" s="4">
        <f>AVERAGE(F2:F5)</f>
        <v>19.76556217557291</v>
      </c>
      <c r="G6" s="2">
        <v>12.565</v>
      </c>
      <c r="H6" s="2">
        <v>10.962</v>
      </c>
      <c r="I6" s="2">
        <f>F6*(H6/G6)</f>
        <v>17.243938923090351</v>
      </c>
    </row>
    <row r="7" spans="1:9" x14ac:dyDescent="0.4">
      <c r="A7" s="1" t="s">
        <v>1</v>
      </c>
      <c r="B7" s="1" t="s">
        <v>8</v>
      </c>
      <c r="C7">
        <v>5</v>
      </c>
      <c r="D7">
        <v>0.97099999999999997</v>
      </c>
      <c r="E7">
        <v>0.13800000000000001</v>
      </c>
      <c r="F7" s="2">
        <f t="shared" si="0"/>
        <v>14.212152420185378</v>
      </c>
      <c r="G7" s="2"/>
      <c r="H7" s="2"/>
    </row>
    <row r="8" spans="1:9" x14ac:dyDescent="0.4">
      <c r="A8" s="1" t="s">
        <v>1</v>
      </c>
      <c r="B8" s="1" t="s">
        <v>8</v>
      </c>
      <c r="C8">
        <v>6</v>
      </c>
      <c r="D8">
        <v>1.04</v>
      </c>
      <c r="E8">
        <v>0.13800000000000001</v>
      </c>
      <c r="F8" s="2">
        <f t="shared" si="0"/>
        <v>13.26923076923077</v>
      </c>
      <c r="G8" s="2"/>
      <c r="H8" s="2"/>
    </row>
    <row r="9" spans="1:9" x14ac:dyDescent="0.4">
      <c r="A9" s="1" t="s">
        <v>1</v>
      </c>
      <c r="B9" s="1" t="s">
        <v>8</v>
      </c>
      <c r="C9">
        <v>7</v>
      </c>
      <c r="D9">
        <v>0.95699999999999996</v>
      </c>
      <c r="E9">
        <v>0.13400000000000001</v>
      </c>
      <c r="F9" s="2">
        <f t="shared" si="0"/>
        <v>14.002089864158831</v>
      </c>
      <c r="G9" s="2"/>
      <c r="H9" s="2"/>
    </row>
    <row r="10" spans="1:9" x14ac:dyDescent="0.4">
      <c r="A10" s="1" t="s">
        <v>1</v>
      </c>
      <c r="B10" s="1" t="s">
        <v>8</v>
      </c>
      <c r="C10">
        <v>8</v>
      </c>
      <c r="D10">
        <v>0.77100000000000002</v>
      </c>
      <c r="E10">
        <v>0.16900000000000001</v>
      </c>
      <c r="F10" s="2">
        <f t="shared" si="0"/>
        <v>21.91958495460441</v>
      </c>
      <c r="G10" s="2"/>
      <c r="H10" s="2"/>
    </row>
    <row r="11" spans="1:9" x14ac:dyDescent="0.4">
      <c r="A11" s="1"/>
      <c r="F11" s="4">
        <f>AVERAGE(F7:F10)</f>
        <v>15.850764502044848</v>
      </c>
      <c r="G11" s="2">
        <v>12.706</v>
      </c>
      <c r="H11" s="2">
        <v>11.238</v>
      </c>
      <c r="I11" s="2">
        <f>F11*(H11/G11)</f>
        <v>14.019431093497561</v>
      </c>
    </row>
    <row r="12" spans="1:9" x14ac:dyDescent="0.4">
      <c r="A12" s="1" t="s">
        <v>1</v>
      </c>
      <c r="B12" s="1" t="s">
        <v>9</v>
      </c>
      <c r="C12">
        <v>9</v>
      </c>
      <c r="D12">
        <v>0.88600000000000001</v>
      </c>
      <c r="E12">
        <v>0.17299999999999999</v>
      </c>
      <c r="F12" s="2">
        <f t="shared" si="0"/>
        <v>19.525959367945823</v>
      </c>
      <c r="G12" s="2"/>
      <c r="H12" s="2"/>
    </row>
    <row r="13" spans="1:9" x14ac:dyDescent="0.4">
      <c r="A13" s="1" t="s">
        <v>1</v>
      </c>
      <c r="B13" s="1" t="s">
        <v>9</v>
      </c>
      <c r="C13">
        <v>10</v>
      </c>
      <c r="D13">
        <v>1.111</v>
      </c>
      <c r="E13">
        <v>0.19800000000000001</v>
      </c>
      <c r="F13" s="2">
        <f t="shared" si="0"/>
        <v>17.821782178217823</v>
      </c>
      <c r="G13" s="2"/>
      <c r="H13" s="2"/>
    </row>
    <row r="14" spans="1:9" x14ac:dyDescent="0.4">
      <c r="A14" s="1" t="s">
        <v>1</v>
      </c>
      <c r="B14" s="1" t="s">
        <v>9</v>
      </c>
      <c r="C14">
        <v>11</v>
      </c>
      <c r="D14">
        <v>0.97099999999999997</v>
      </c>
      <c r="E14">
        <v>0.19800000000000001</v>
      </c>
      <c r="F14" s="2">
        <f t="shared" si="0"/>
        <v>20.391349124613804</v>
      </c>
      <c r="G14" s="2"/>
      <c r="H14" s="2"/>
    </row>
    <row r="15" spans="1:9" x14ac:dyDescent="0.4">
      <c r="A15" s="1" t="s">
        <v>1</v>
      </c>
      <c r="B15" s="1" t="s">
        <v>9</v>
      </c>
      <c r="C15">
        <v>12</v>
      </c>
      <c r="D15">
        <v>0.89800000000000002</v>
      </c>
      <c r="E15">
        <v>0.16200000000000001</v>
      </c>
      <c r="F15" s="2">
        <f t="shared" si="0"/>
        <v>18.040089086859691</v>
      </c>
      <c r="G15" s="2"/>
      <c r="H15" s="2"/>
    </row>
    <row r="16" spans="1:9" x14ac:dyDescent="0.4">
      <c r="A16" s="1"/>
      <c r="F16" s="4">
        <f>AVERAGE(F12:F15)</f>
        <v>18.944794939409284</v>
      </c>
      <c r="G16">
        <v>45.695999999999998</v>
      </c>
      <c r="H16">
        <v>40.057000000000002</v>
      </c>
      <c r="I16" s="2">
        <f>F16*(H16/G16)</f>
        <v>16.606960147232094</v>
      </c>
    </row>
    <row r="17" spans="1:9" x14ac:dyDescent="0.4">
      <c r="A17" s="1" t="s">
        <v>11</v>
      </c>
      <c r="B17" s="1" t="s">
        <v>10</v>
      </c>
      <c r="C17">
        <v>13</v>
      </c>
      <c r="D17">
        <v>1.1160000000000001</v>
      </c>
      <c r="E17">
        <v>9.9000000000000005E-2</v>
      </c>
      <c r="F17" s="2">
        <f t="shared" si="0"/>
        <v>8.8709677419354822</v>
      </c>
      <c r="H17" s="2"/>
    </row>
    <row r="18" spans="1:9" x14ac:dyDescent="0.4">
      <c r="A18" s="1" t="s">
        <v>11</v>
      </c>
      <c r="B18" s="1" t="s">
        <v>10</v>
      </c>
      <c r="C18">
        <v>14</v>
      </c>
      <c r="D18">
        <v>0.90900000000000003</v>
      </c>
      <c r="E18">
        <v>8.7999999999999995E-2</v>
      </c>
      <c r="F18" s="2">
        <f t="shared" si="0"/>
        <v>9.6809680968096803</v>
      </c>
      <c r="G18" s="2"/>
      <c r="H18" s="2"/>
    </row>
    <row r="19" spans="1:9" x14ac:dyDescent="0.4">
      <c r="A19" s="1" t="s">
        <v>11</v>
      </c>
      <c r="B19" s="1" t="s">
        <v>10</v>
      </c>
      <c r="C19">
        <v>15</v>
      </c>
      <c r="D19">
        <v>0.8</v>
      </c>
      <c r="E19">
        <v>9.7000000000000003E-2</v>
      </c>
      <c r="F19" s="2">
        <f t="shared" si="0"/>
        <v>12.125</v>
      </c>
      <c r="G19" s="2"/>
      <c r="H19" s="2"/>
    </row>
    <row r="20" spans="1:9" x14ac:dyDescent="0.4">
      <c r="A20" s="1" t="s">
        <v>11</v>
      </c>
      <c r="B20" s="1" t="s">
        <v>10</v>
      </c>
      <c r="C20">
        <v>16</v>
      </c>
      <c r="D20">
        <v>1.0489999999999999</v>
      </c>
      <c r="E20">
        <v>0.10199999999999999</v>
      </c>
      <c r="F20" s="2">
        <f t="shared" si="0"/>
        <v>9.7235462345090564</v>
      </c>
    </row>
    <row r="21" spans="1:9" x14ac:dyDescent="0.4">
      <c r="A21" s="1"/>
      <c r="F21" s="4">
        <f>AVERAGE(F17:F20)</f>
        <v>10.100120518313554</v>
      </c>
      <c r="G21" s="2">
        <v>18.835999999999999</v>
      </c>
      <c r="H21" s="2">
        <v>16.335999999999999</v>
      </c>
      <c r="I21" s="2">
        <f>F21*(H21/G21)</f>
        <v>8.7595863658510407</v>
      </c>
    </row>
    <row r="22" spans="1:9" x14ac:dyDescent="0.4">
      <c r="A22" s="1" t="s">
        <v>11</v>
      </c>
      <c r="B22" s="1" t="s">
        <v>12</v>
      </c>
      <c r="C22">
        <v>17</v>
      </c>
      <c r="D22">
        <v>0.93200000000000005</v>
      </c>
      <c r="E22">
        <v>0.17599999999999999</v>
      </c>
      <c r="F22" s="2">
        <f t="shared" si="0"/>
        <v>18.884120171673818</v>
      </c>
      <c r="G22" s="2"/>
      <c r="H22" s="2"/>
    </row>
    <row r="23" spans="1:9" x14ac:dyDescent="0.4">
      <c r="A23" s="1" t="s">
        <v>11</v>
      </c>
      <c r="B23" s="1" t="s">
        <v>12</v>
      </c>
      <c r="C23">
        <v>18</v>
      </c>
      <c r="D23">
        <v>0.99299999999999999</v>
      </c>
      <c r="E23">
        <v>0.22</v>
      </c>
      <c r="F23" s="2">
        <f t="shared" si="0"/>
        <v>22.155085599194361</v>
      </c>
      <c r="G23" s="2"/>
      <c r="H23" s="2"/>
    </row>
    <row r="24" spans="1:9" x14ac:dyDescent="0.4">
      <c r="A24" s="1" t="s">
        <v>11</v>
      </c>
      <c r="B24" s="1" t="s">
        <v>12</v>
      </c>
      <c r="C24">
        <v>19</v>
      </c>
      <c r="D24">
        <v>0.96899999999999997</v>
      </c>
      <c r="E24">
        <v>0.14699999999999999</v>
      </c>
      <c r="F24" s="2">
        <f t="shared" si="0"/>
        <v>15.170278637770899</v>
      </c>
      <c r="G24" s="2"/>
      <c r="H24" s="2"/>
    </row>
    <row r="25" spans="1:9" x14ac:dyDescent="0.4">
      <c r="A25" s="1" t="s">
        <v>11</v>
      </c>
      <c r="B25" s="1" t="s">
        <v>12</v>
      </c>
      <c r="C25">
        <v>20</v>
      </c>
      <c r="D25">
        <v>0.91900000000000004</v>
      </c>
      <c r="E25">
        <v>0.17699999999999999</v>
      </c>
      <c r="F25" s="2">
        <f t="shared" si="0"/>
        <v>19.260065288356909</v>
      </c>
    </row>
    <row r="26" spans="1:9" x14ac:dyDescent="0.4">
      <c r="A26" s="1"/>
      <c r="F26" s="4">
        <f>AVERAGE(F22:F25)</f>
        <v>18.867387424248996</v>
      </c>
      <c r="G26">
        <v>10.683999999999999</v>
      </c>
      <c r="H26">
        <v>9.4890000000000008</v>
      </c>
      <c r="I26" s="2">
        <f>F26*(H26/G26)</f>
        <v>16.757079676965439</v>
      </c>
    </row>
    <row r="27" spans="1:9" x14ac:dyDescent="0.4">
      <c r="A27" s="1" t="s">
        <v>11</v>
      </c>
      <c r="B27" s="1" t="s">
        <v>13</v>
      </c>
      <c r="C27">
        <v>21</v>
      </c>
      <c r="D27">
        <v>0.85</v>
      </c>
      <c r="E27">
        <v>8.3000000000000004E-2</v>
      </c>
      <c r="F27" s="2">
        <f t="shared" si="0"/>
        <v>9.764705882352942</v>
      </c>
      <c r="G27" s="2"/>
      <c r="H27" s="2"/>
    </row>
    <row r="28" spans="1:9" x14ac:dyDescent="0.4">
      <c r="A28" s="1" t="s">
        <v>11</v>
      </c>
      <c r="B28" s="1" t="s">
        <v>13</v>
      </c>
      <c r="C28">
        <v>22</v>
      </c>
      <c r="D28">
        <v>0.77600000000000002</v>
      </c>
      <c r="E28">
        <v>8.5000000000000006E-2</v>
      </c>
      <c r="F28" s="2">
        <f t="shared" si="0"/>
        <v>10.953608247422681</v>
      </c>
      <c r="G28" s="2"/>
      <c r="H28" s="2"/>
    </row>
    <row r="29" spans="1:9" x14ac:dyDescent="0.4">
      <c r="A29" s="1" t="s">
        <v>11</v>
      </c>
      <c r="B29" s="1" t="s">
        <v>13</v>
      </c>
      <c r="C29">
        <v>23</v>
      </c>
      <c r="D29">
        <v>0.84199999999999997</v>
      </c>
      <c r="E29">
        <v>0.08</v>
      </c>
      <c r="F29" s="2">
        <f t="shared" si="0"/>
        <v>9.5011876484560585</v>
      </c>
      <c r="G29" s="2"/>
      <c r="H29" s="2"/>
    </row>
    <row r="30" spans="1:9" x14ac:dyDescent="0.4">
      <c r="A30" s="1" t="s">
        <v>11</v>
      </c>
      <c r="B30" s="1" t="s">
        <v>13</v>
      </c>
      <c r="C30">
        <v>24</v>
      </c>
      <c r="D30">
        <v>1.333</v>
      </c>
      <c r="E30">
        <v>0.16</v>
      </c>
      <c r="F30" s="2">
        <f t="shared" si="0"/>
        <v>12.003000750187548</v>
      </c>
      <c r="G30" s="2"/>
      <c r="H30" s="2"/>
    </row>
    <row r="31" spans="1:9" x14ac:dyDescent="0.4">
      <c r="A31" s="1"/>
      <c r="F31" s="4">
        <f>AVERAGE(F27:F30)</f>
        <v>10.555625632104807</v>
      </c>
      <c r="G31">
        <v>16.478999999999999</v>
      </c>
      <c r="H31">
        <v>11.324</v>
      </c>
      <c r="I31" s="2">
        <f>F31*(H31/G31)</f>
        <v>7.2535896994935882</v>
      </c>
    </row>
    <row r="32" spans="1:9" x14ac:dyDescent="0.4">
      <c r="A32" s="1" t="s">
        <v>14</v>
      </c>
      <c r="B32" s="1" t="s">
        <v>15</v>
      </c>
      <c r="C32">
        <v>25</v>
      </c>
      <c r="D32">
        <v>0.36099999999999999</v>
      </c>
      <c r="E32">
        <v>7.6999999999999999E-2</v>
      </c>
      <c r="F32" s="2">
        <f t="shared" si="0"/>
        <v>21.329639889196677</v>
      </c>
      <c r="G32" s="2"/>
      <c r="H32" s="2"/>
    </row>
    <row r="33" spans="1:9" x14ac:dyDescent="0.4">
      <c r="A33" s="1" t="s">
        <v>14</v>
      </c>
      <c r="B33" s="1" t="s">
        <v>15</v>
      </c>
      <c r="C33">
        <v>26</v>
      </c>
      <c r="D33">
        <v>0.216</v>
      </c>
      <c r="E33">
        <v>6.9000000000000006E-2</v>
      </c>
      <c r="F33" s="2">
        <f t="shared" si="0"/>
        <v>31.944444444444446</v>
      </c>
      <c r="G33" s="2"/>
      <c r="H33" s="2"/>
    </row>
    <row r="34" spans="1:9" x14ac:dyDescent="0.4">
      <c r="A34" s="1" t="s">
        <v>14</v>
      </c>
      <c r="B34" s="1" t="s">
        <v>15</v>
      </c>
      <c r="C34">
        <v>27</v>
      </c>
      <c r="D34">
        <v>0.185</v>
      </c>
      <c r="E34">
        <v>6.2E-2</v>
      </c>
      <c r="F34" s="2">
        <f t="shared" si="0"/>
        <v>33.513513513513516</v>
      </c>
      <c r="G34" s="2"/>
      <c r="H34" s="2"/>
    </row>
    <row r="35" spans="1:9" x14ac:dyDescent="0.4">
      <c r="A35" s="1" t="s">
        <v>14</v>
      </c>
      <c r="B35" s="1" t="s">
        <v>15</v>
      </c>
      <c r="C35">
        <v>28</v>
      </c>
      <c r="D35">
        <v>0.19800000000000001</v>
      </c>
      <c r="E35">
        <v>4.7E-2</v>
      </c>
      <c r="F35" s="2">
        <f t="shared" si="0"/>
        <v>23.737373737373737</v>
      </c>
      <c r="G35" s="2"/>
      <c r="H35" s="2"/>
    </row>
    <row r="36" spans="1:9" x14ac:dyDescent="0.4">
      <c r="A36" s="1"/>
      <c r="F36" s="4">
        <f>AVERAGE(F32:F35)</f>
        <v>27.631242896132093</v>
      </c>
      <c r="G36">
        <v>23.582999999999998</v>
      </c>
      <c r="H36">
        <v>22.052</v>
      </c>
      <c r="I36" s="2">
        <f>F36*(H36/G36)</f>
        <v>25.837432402387524</v>
      </c>
    </row>
    <row r="37" spans="1:9" x14ac:dyDescent="0.4">
      <c r="A37" s="1" t="s">
        <v>14</v>
      </c>
      <c r="B37" s="1" t="s">
        <v>16</v>
      </c>
      <c r="C37">
        <v>29</v>
      </c>
      <c r="D37">
        <v>0.63700000000000001</v>
      </c>
      <c r="E37">
        <v>0.14599999999999999</v>
      </c>
      <c r="F37" s="2">
        <f t="shared" si="0"/>
        <v>22.91993720565149</v>
      </c>
      <c r="G37" s="2"/>
      <c r="H37" s="2"/>
    </row>
    <row r="38" spans="1:9" x14ac:dyDescent="0.4">
      <c r="A38" s="1" t="s">
        <v>14</v>
      </c>
      <c r="B38" s="1" t="s">
        <v>16</v>
      </c>
      <c r="C38">
        <v>30</v>
      </c>
      <c r="D38">
        <v>0.55600000000000005</v>
      </c>
      <c r="E38">
        <v>0.16300000000000001</v>
      </c>
      <c r="F38" s="2">
        <f t="shared" si="0"/>
        <v>29.31654676258993</v>
      </c>
      <c r="G38" s="2"/>
      <c r="H38" s="2"/>
    </row>
    <row r="39" spans="1:9" x14ac:dyDescent="0.4">
      <c r="A39" s="1" t="s">
        <v>14</v>
      </c>
      <c r="B39" s="1" t="s">
        <v>16</v>
      </c>
      <c r="C39">
        <v>31</v>
      </c>
      <c r="D39">
        <v>0.442</v>
      </c>
      <c r="E39">
        <v>0.128</v>
      </c>
      <c r="F39" s="2">
        <f t="shared" si="0"/>
        <v>28.959276018099551</v>
      </c>
      <c r="G39" s="2"/>
      <c r="H39" s="2"/>
    </row>
    <row r="40" spans="1:9" x14ac:dyDescent="0.4">
      <c r="A40" s="1" t="s">
        <v>14</v>
      </c>
      <c r="B40" s="1" t="s">
        <v>16</v>
      </c>
      <c r="C40">
        <v>32</v>
      </c>
      <c r="D40">
        <v>0.502</v>
      </c>
      <c r="E40">
        <v>0.16300000000000001</v>
      </c>
      <c r="F40" s="2">
        <f t="shared" si="0"/>
        <v>32.470119521912352</v>
      </c>
      <c r="G40" s="2"/>
      <c r="H40" s="2"/>
    </row>
    <row r="41" spans="1:9" x14ac:dyDescent="0.4">
      <c r="A41" s="1"/>
      <c r="F41" s="4">
        <f>AVERAGE(F37:F40)</f>
        <v>28.416469877063328</v>
      </c>
      <c r="G41">
        <v>20.013999999999999</v>
      </c>
      <c r="H41">
        <v>17.875</v>
      </c>
      <c r="I41" s="2">
        <f>F41*(H41/G41)</f>
        <v>25.379454334591134</v>
      </c>
    </row>
    <row r="42" spans="1:9" x14ac:dyDescent="0.4">
      <c r="A42" s="1" t="s">
        <v>14</v>
      </c>
      <c r="B42" s="1" t="s">
        <v>17</v>
      </c>
      <c r="C42">
        <v>33</v>
      </c>
      <c r="D42">
        <v>1.67</v>
      </c>
      <c r="E42">
        <v>0.32700000000000001</v>
      </c>
      <c r="F42" s="2">
        <f t="shared" si="0"/>
        <v>19.580838323353294</v>
      </c>
      <c r="G42" s="2"/>
      <c r="H42" s="2"/>
    </row>
    <row r="43" spans="1:9" x14ac:dyDescent="0.4">
      <c r="A43" s="1" t="s">
        <v>14</v>
      </c>
      <c r="B43" s="1" t="s">
        <v>17</v>
      </c>
      <c r="C43">
        <v>34</v>
      </c>
      <c r="D43">
        <v>1.536</v>
      </c>
      <c r="E43">
        <v>0.32300000000000001</v>
      </c>
      <c r="F43" s="2">
        <f t="shared" si="0"/>
        <v>21.028645833333336</v>
      </c>
      <c r="G43" s="2"/>
      <c r="H43" s="2"/>
    </row>
    <row r="44" spans="1:9" x14ac:dyDescent="0.4">
      <c r="A44" s="1" t="s">
        <v>14</v>
      </c>
      <c r="B44" s="1" t="s">
        <v>17</v>
      </c>
      <c r="C44">
        <v>35</v>
      </c>
      <c r="D44">
        <v>1.7150000000000001</v>
      </c>
      <c r="E44">
        <v>0.40100000000000002</v>
      </c>
      <c r="F44" s="2">
        <f t="shared" si="0"/>
        <v>23.381924198250729</v>
      </c>
      <c r="G44" s="2"/>
      <c r="H44" s="2"/>
    </row>
    <row r="45" spans="1:9" x14ac:dyDescent="0.4">
      <c r="A45" s="1" t="s">
        <v>14</v>
      </c>
      <c r="B45" s="1" t="s">
        <v>17</v>
      </c>
      <c r="C45">
        <v>36</v>
      </c>
      <c r="D45">
        <v>1.71</v>
      </c>
      <c r="E45">
        <v>0.34799999999999998</v>
      </c>
      <c r="F45" s="2">
        <f t="shared" si="0"/>
        <v>20.350877192982455</v>
      </c>
      <c r="H45" s="2"/>
    </row>
    <row r="46" spans="1:9" x14ac:dyDescent="0.4">
      <c r="F46" s="4">
        <f>AVERAGE(F42:F45)</f>
        <v>21.085571386979954</v>
      </c>
      <c r="G46">
        <v>23.899000000000001</v>
      </c>
      <c r="H46">
        <v>22.379000000000001</v>
      </c>
      <c r="I46" s="2">
        <f>F46*(H46/G46)</f>
        <v>19.744508224997883</v>
      </c>
    </row>
  </sheetData>
  <sortState ref="J2:K45">
    <sortCondition ref="J2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61DF-CAAE-4718-82C5-9F073FC79035}">
  <dimension ref="A1:E42"/>
  <sheetViews>
    <sheetView workbookViewId="0">
      <selection activeCell="E35" sqref="E35"/>
    </sheetView>
  </sheetViews>
  <sheetFormatPr defaultRowHeight="17" x14ac:dyDescent="0.4"/>
  <cols>
    <col min="3" max="3" width="16.6328125" customWidth="1"/>
    <col min="4" max="4" width="14.1796875" customWidth="1"/>
    <col min="5" max="5" width="12.54296875" customWidth="1"/>
  </cols>
  <sheetData>
    <row r="1" spans="1:5" x14ac:dyDescent="0.4">
      <c r="C1" s="30" t="s">
        <v>37</v>
      </c>
      <c r="D1" s="30"/>
      <c r="E1" s="30"/>
    </row>
    <row r="2" spans="1:5" x14ac:dyDescent="0.4">
      <c r="A2" t="s">
        <v>2</v>
      </c>
      <c r="B2" s="8" t="s">
        <v>4</v>
      </c>
      <c r="C2" s="13" t="s">
        <v>34</v>
      </c>
      <c r="D2" s="8" t="s">
        <v>4</v>
      </c>
      <c r="E2" s="13" t="s">
        <v>35</v>
      </c>
    </row>
    <row r="3" spans="1:5" x14ac:dyDescent="0.4">
      <c r="A3" s="1" t="s">
        <v>1</v>
      </c>
      <c r="B3" s="8" t="s">
        <v>0</v>
      </c>
      <c r="C3" s="7">
        <v>19.46795646916566</v>
      </c>
      <c r="D3" s="8" t="s">
        <v>0</v>
      </c>
      <c r="E3" s="7">
        <v>17.243938923090351</v>
      </c>
    </row>
    <row r="4" spans="1:5" x14ac:dyDescent="0.4">
      <c r="A4" s="1" t="s">
        <v>1</v>
      </c>
      <c r="B4" s="8" t="s">
        <v>0</v>
      </c>
      <c r="C4" s="7">
        <v>16.993464052287582</v>
      </c>
      <c r="D4" s="8" t="s">
        <v>8</v>
      </c>
      <c r="E4" s="7">
        <v>14.019431093497561</v>
      </c>
    </row>
    <row r="5" spans="1:5" x14ac:dyDescent="0.4">
      <c r="A5" s="1" t="s">
        <v>1</v>
      </c>
      <c r="B5" s="8" t="s">
        <v>0</v>
      </c>
      <c r="C5" s="7">
        <v>21.453287197231834</v>
      </c>
      <c r="D5" s="8" t="s">
        <v>9</v>
      </c>
      <c r="E5" s="7">
        <v>16.606960147232094</v>
      </c>
    </row>
    <row r="6" spans="1:5" x14ac:dyDescent="0.4">
      <c r="A6" s="1" t="s">
        <v>1</v>
      </c>
      <c r="B6" s="8" t="s">
        <v>0</v>
      </c>
      <c r="C6" s="7">
        <v>21.147540983606557</v>
      </c>
      <c r="D6" s="8" t="s">
        <v>10</v>
      </c>
      <c r="E6" s="7">
        <v>8.7595863658510407</v>
      </c>
    </row>
    <row r="7" spans="1:5" x14ac:dyDescent="0.4">
      <c r="A7" s="1" t="s">
        <v>1</v>
      </c>
      <c r="B7" s="8" t="s">
        <v>8</v>
      </c>
      <c r="C7" s="7">
        <v>14.212152420185378</v>
      </c>
      <c r="D7" s="8" t="s">
        <v>12</v>
      </c>
      <c r="E7" s="7">
        <v>16.757079676965439</v>
      </c>
    </row>
    <row r="8" spans="1:5" x14ac:dyDescent="0.4">
      <c r="A8" s="1" t="s">
        <v>1</v>
      </c>
      <c r="B8" s="8" t="s">
        <v>8</v>
      </c>
      <c r="C8" s="7">
        <v>13.26923076923077</v>
      </c>
      <c r="D8" s="8" t="s">
        <v>13</v>
      </c>
      <c r="E8" s="7">
        <v>7.2535896994935882</v>
      </c>
    </row>
    <row r="9" spans="1:5" x14ac:dyDescent="0.4">
      <c r="A9" s="1" t="s">
        <v>1</v>
      </c>
      <c r="B9" s="8" t="s">
        <v>8</v>
      </c>
      <c r="C9" s="7">
        <v>14.002089864158831</v>
      </c>
      <c r="D9" s="8" t="s">
        <v>15</v>
      </c>
      <c r="E9" s="7">
        <v>25.837432402387524</v>
      </c>
    </row>
    <row r="10" spans="1:5" x14ac:dyDescent="0.4">
      <c r="A10" s="1" t="s">
        <v>1</v>
      </c>
      <c r="B10" s="8" t="s">
        <v>8</v>
      </c>
      <c r="C10" s="7">
        <v>21.91958495460441</v>
      </c>
      <c r="D10" s="8" t="s">
        <v>16</v>
      </c>
      <c r="E10" s="7">
        <v>25.379454334591134</v>
      </c>
    </row>
    <row r="11" spans="1:5" x14ac:dyDescent="0.4">
      <c r="A11" s="1" t="s">
        <v>1</v>
      </c>
      <c r="B11" s="8" t="s">
        <v>9</v>
      </c>
      <c r="C11" s="7">
        <v>19.525959367945823</v>
      </c>
      <c r="D11" s="8" t="s">
        <v>17</v>
      </c>
      <c r="E11" s="7">
        <v>19.744508224997883</v>
      </c>
    </row>
    <row r="12" spans="1:5" x14ac:dyDescent="0.4">
      <c r="A12" s="1" t="s">
        <v>1</v>
      </c>
      <c r="B12" s="8" t="s">
        <v>9</v>
      </c>
      <c r="C12" s="7">
        <v>17.821782178217823</v>
      </c>
      <c r="D12" s="26" t="s">
        <v>36</v>
      </c>
      <c r="E12" s="27">
        <f>AVERAGE(E3:E11)</f>
        <v>16.844664540900734</v>
      </c>
    </row>
    <row r="13" spans="1:5" x14ac:dyDescent="0.4">
      <c r="A13" s="1" t="s">
        <v>1</v>
      </c>
      <c r="B13" s="8" t="s">
        <v>9</v>
      </c>
      <c r="C13" s="7">
        <v>20.391349124613804</v>
      </c>
      <c r="D13" s="23" t="s">
        <v>42</v>
      </c>
      <c r="E13" s="21">
        <f>_xlfn.STDEV.S(E3:E11)</f>
        <v>6.4000424636009825</v>
      </c>
    </row>
    <row r="14" spans="1:5" x14ac:dyDescent="0.4">
      <c r="A14" s="1" t="s">
        <v>1</v>
      </c>
      <c r="B14" s="8" t="s">
        <v>9</v>
      </c>
      <c r="C14" s="7">
        <v>18.040089086859691</v>
      </c>
    </row>
    <row r="15" spans="1:5" x14ac:dyDescent="0.4">
      <c r="A15" s="1" t="s">
        <v>11</v>
      </c>
      <c r="B15" s="8" t="s">
        <v>10</v>
      </c>
      <c r="C15" s="7">
        <v>8.8709677419354822</v>
      </c>
      <c r="D15" s="25" t="s">
        <v>44</v>
      </c>
      <c r="E15" s="27">
        <f>_xlfn.STDEV.S(E3:E11)/SQRT(COUNT(E3:E11))</f>
        <v>2.133347487866994</v>
      </c>
    </row>
    <row r="16" spans="1:5" x14ac:dyDescent="0.4">
      <c r="A16" s="1" t="s">
        <v>11</v>
      </c>
      <c r="B16" s="8" t="s">
        <v>10</v>
      </c>
      <c r="C16" s="7">
        <v>9.6809680968096803</v>
      </c>
    </row>
    <row r="17" spans="1:3" x14ac:dyDescent="0.4">
      <c r="A17" s="1" t="s">
        <v>11</v>
      </c>
      <c r="B17" s="8" t="s">
        <v>10</v>
      </c>
      <c r="C17" s="7">
        <v>12.125</v>
      </c>
    </row>
    <row r="18" spans="1:3" x14ac:dyDescent="0.4">
      <c r="A18" s="1" t="s">
        <v>11</v>
      </c>
      <c r="B18" s="8" t="s">
        <v>10</v>
      </c>
      <c r="C18" s="7">
        <v>9.7235462345090564</v>
      </c>
    </row>
    <row r="19" spans="1:3" x14ac:dyDescent="0.4">
      <c r="A19" s="1" t="s">
        <v>11</v>
      </c>
      <c r="B19" s="8" t="s">
        <v>12</v>
      </c>
      <c r="C19" s="7">
        <v>18.884120171673818</v>
      </c>
    </row>
    <row r="20" spans="1:3" x14ac:dyDescent="0.4">
      <c r="A20" s="1" t="s">
        <v>11</v>
      </c>
      <c r="B20" s="8" t="s">
        <v>12</v>
      </c>
      <c r="C20" s="7">
        <v>22.155085599194361</v>
      </c>
    </row>
    <row r="21" spans="1:3" x14ac:dyDescent="0.4">
      <c r="A21" s="1" t="s">
        <v>11</v>
      </c>
      <c r="B21" s="8" t="s">
        <v>12</v>
      </c>
      <c r="C21" s="7">
        <v>15.170278637770899</v>
      </c>
    </row>
    <row r="22" spans="1:3" x14ac:dyDescent="0.4">
      <c r="A22" s="1" t="s">
        <v>11</v>
      </c>
      <c r="B22" s="8" t="s">
        <v>12</v>
      </c>
      <c r="C22" s="7">
        <v>19.260065288356909</v>
      </c>
    </row>
    <row r="23" spans="1:3" x14ac:dyDescent="0.4">
      <c r="A23" s="1" t="s">
        <v>11</v>
      </c>
      <c r="B23" s="8" t="s">
        <v>13</v>
      </c>
      <c r="C23" s="7">
        <v>9.764705882352942</v>
      </c>
    </row>
    <row r="24" spans="1:3" x14ac:dyDescent="0.4">
      <c r="A24" s="1" t="s">
        <v>11</v>
      </c>
      <c r="B24" s="8" t="s">
        <v>13</v>
      </c>
      <c r="C24" s="7">
        <v>10.953608247422681</v>
      </c>
    </row>
    <row r="25" spans="1:3" x14ac:dyDescent="0.4">
      <c r="A25" s="1" t="s">
        <v>11</v>
      </c>
      <c r="B25" s="8" t="s">
        <v>13</v>
      </c>
      <c r="C25" s="7">
        <v>9.5011876484560585</v>
      </c>
    </row>
    <row r="26" spans="1:3" x14ac:dyDescent="0.4">
      <c r="A26" s="1" t="s">
        <v>11</v>
      </c>
      <c r="B26" s="8" t="s">
        <v>13</v>
      </c>
      <c r="C26" s="7">
        <v>12.003000750187548</v>
      </c>
    </row>
    <row r="27" spans="1:3" x14ac:dyDescent="0.4">
      <c r="A27" s="1" t="s">
        <v>14</v>
      </c>
      <c r="B27" s="8" t="s">
        <v>15</v>
      </c>
      <c r="C27" s="7">
        <v>21.329639889196677</v>
      </c>
    </row>
    <row r="28" spans="1:3" x14ac:dyDescent="0.4">
      <c r="A28" s="1" t="s">
        <v>14</v>
      </c>
      <c r="B28" s="8" t="s">
        <v>15</v>
      </c>
      <c r="C28" s="7">
        <v>31.944444444444446</v>
      </c>
    </row>
    <row r="29" spans="1:3" x14ac:dyDescent="0.4">
      <c r="A29" s="1" t="s">
        <v>14</v>
      </c>
      <c r="B29" s="8" t="s">
        <v>15</v>
      </c>
      <c r="C29" s="7">
        <v>33.513513513513516</v>
      </c>
    </row>
    <row r="30" spans="1:3" x14ac:dyDescent="0.4">
      <c r="A30" s="1" t="s">
        <v>14</v>
      </c>
      <c r="B30" s="8" t="s">
        <v>15</v>
      </c>
      <c r="C30" s="7">
        <v>23.737373737373737</v>
      </c>
    </row>
    <row r="31" spans="1:3" x14ac:dyDescent="0.4">
      <c r="A31" s="1" t="s">
        <v>14</v>
      </c>
      <c r="B31" s="8" t="s">
        <v>16</v>
      </c>
      <c r="C31" s="7">
        <v>22.91993720565149</v>
      </c>
    </row>
    <row r="32" spans="1:3" x14ac:dyDescent="0.4">
      <c r="A32" s="1" t="s">
        <v>14</v>
      </c>
      <c r="B32" s="8" t="s">
        <v>16</v>
      </c>
      <c r="C32" s="7">
        <v>29.31654676258993</v>
      </c>
    </row>
    <row r="33" spans="1:3" x14ac:dyDescent="0.4">
      <c r="A33" s="1" t="s">
        <v>14</v>
      </c>
      <c r="B33" s="8" t="s">
        <v>16</v>
      </c>
      <c r="C33" s="7">
        <v>28.959276018099551</v>
      </c>
    </row>
    <row r="34" spans="1:3" x14ac:dyDescent="0.4">
      <c r="A34" s="1" t="s">
        <v>14</v>
      </c>
      <c r="B34" s="8" t="s">
        <v>16</v>
      </c>
      <c r="C34" s="7">
        <v>32.470119521912352</v>
      </c>
    </row>
    <row r="35" spans="1:3" x14ac:dyDescent="0.4">
      <c r="A35" s="1" t="s">
        <v>14</v>
      </c>
      <c r="B35" s="8" t="s">
        <v>17</v>
      </c>
      <c r="C35" s="7">
        <v>19.580838323353294</v>
      </c>
    </row>
    <row r="36" spans="1:3" x14ac:dyDescent="0.4">
      <c r="A36" s="1" t="s">
        <v>14</v>
      </c>
      <c r="B36" s="8" t="s">
        <v>17</v>
      </c>
      <c r="C36" s="7">
        <v>21.028645833333336</v>
      </c>
    </row>
    <row r="37" spans="1:3" x14ac:dyDescent="0.4">
      <c r="A37" s="1" t="s">
        <v>14</v>
      </c>
      <c r="B37" s="8" t="s">
        <v>17</v>
      </c>
      <c r="C37" s="7">
        <v>23.381924198250729</v>
      </c>
    </row>
    <row r="38" spans="1:3" x14ac:dyDescent="0.4">
      <c r="A38" s="1" t="s">
        <v>14</v>
      </c>
      <c r="B38" s="8" t="s">
        <v>17</v>
      </c>
      <c r="C38" s="7">
        <v>20.350877192982455</v>
      </c>
    </row>
    <row r="39" spans="1:3" x14ac:dyDescent="0.4">
      <c r="B39" s="22" t="s">
        <v>36</v>
      </c>
      <c r="C39" s="20">
        <f>AVERAGE(C3:C38)</f>
        <v>19.024171039096643</v>
      </c>
    </row>
    <row r="40" spans="1:3" x14ac:dyDescent="0.4">
      <c r="B40" s="23" t="s">
        <v>42</v>
      </c>
      <c r="C40" s="21">
        <f>_xlfn.STDEV.S(C3:C38)</f>
        <v>6.7173671595746356</v>
      </c>
    </row>
    <row r="41" spans="1:3" x14ac:dyDescent="0.4">
      <c r="C41" s="2"/>
    </row>
    <row r="42" spans="1:3" x14ac:dyDescent="0.4">
      <c r="B42" s="25" t="s">
        <v>44</v>
      </c>
      <c r="C42" s="27">
        <f>_xlfn.STDEV.S(C3:C38)/SQRT(COUNT(C3:C38))</f>
        <v>1.1195611932624392</v>
      </c>
    </row>
  </sheetData>
  <mergeCells count="1">
    <mergeCell ref="C1:E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B139-8BC6-4A92-81B3-E0ACE5553ECB}">
  <dimension ref="A1:N214"/>
  <sheetViews>
    <sheetView topLeftCell="D1" zoomScaleNormal="100" workbookViewId="0">
      <selection activeCell="J205" sqref="J205"/>
    </sheetView>
  </sheetViews>
  <sheetFormatPr defaultRowHeight="17" x14ac:dyDescent="0.4"/>
  <cols>
    <col min="4" max="4" width="9.36328125" customWidth="1"/>
    <col min="5" max="5" width="12.1796875" customWidth="1"/>
    <col min="6" max="6" width="9.81640625" customWidth="1"/>
    <col min="8" max="8" width="16" customWidth="1"/>
  </cols>
  <sheetData>
    <row r="1" spans="1:9" x14ac:dyDescent="0.4">
      <c r="A1" s="1" t="s">
        <v>4</v>
      </c>
      <c r="B1" t="s">
        <v>3</v>
      </c>
      <c r="C1" t="s">
        <v>5</v>
      </c>
      <c r="D1" t="s">
        <v>6</v>
      </c>
      <c r="E1" t="s">
        <v>19</v>
      </c>
      <c r="F1" t="s">
        <v>7</v>
      </c>
      <c r="G1" t="s">
        <v>32</v>
      </c>
      <c r="H1" t="s">
        <v>38</v>
      </c>
      <c r="I1" t="s">
        <v>33</v>
      </c>
    </row>
    <row r="2" spans="1:9" x14ac:dyDescent="0.4">
      <c r="A2" t="s">
        <v>18</v>
      </c>
      <c r="B2">
        <v>1</v>
      </c>
      <c r="C2">
        <v>4.4589999999999996</v>
      </c>
      <c r="D2">
        <v>0.14799999999999999</v>
      </c>
      <c r="E2" s="3">
        <f>SUM(D2:D9)</f>
        <v>0.97299999999999998</v>
      </c>
      <c r="F2" s="2">
        <f>E2/C2*100</f>
        <v>21.821036106750395</v>
      </c>
      <c r="G2">
        <v>30.678000000000001</v>
      </c>
      <c r="H2">
        <v>0.82399999999999995</v>
      </c>
      <c r="I2" s="2">
        <f>H2/G2*100</f>
        <v>2.6859638829128363</v>
      </c>
    </row>
    <row r="3" spans="1:9" x14ac:dyDescent="0.4">
      <c r="A3" t="s">
        <v>18</v>
      </c>
      <c r="B3">
        <v>1</v>
      </c>
      <c r="D3">
        <v>0.126</v>
      </c>
      <c r="F3" s="2"/>
      <c r="I3" s="9"/>
    </row>
    <row r="4" spans="1:9" x14ac:dyDescent="0.4">
      <c r="A4" t="s">
        <v>18</v>
      </c>
      <c r="B4">
        <v>1</v>
      </c>
      <c r="D4">
        <v>0.109</v>
      </c>
      <c r="F4" s="2"/>
    </row>
    <row r="5" spans="1:9" x14ac:dyDescent="0.4">
      <c r="A5" t="s">
        <v>18</v>
      </c>
      <c r="B5">
        <v>1</v>
      </c>
      <c r="D5">
        <v>0.115</v>
      </c>
      <c r="F5" s="2"/>
    </row>
    <row r="6" spans="1:9" x14ac:dyDescent="0.4">
      <c r="A6" t="s">
        <v>18</v>
      </c>
      <c r="B6">
        <v>1</v>
      </c>
      <c r="D6">
        <v>0.125</v>
      </c>
      <c r="F6" s="2"/>
    </row>
    <row r="7" spans="1:9" x14ac:dyDescent="0.4">
      <c r="A7" t="s">
        <v>18</v>
      </c>
      <c r="B7">
        <v>1</v>
      </c>
      <c r="D7">
        <v>0.13700000000000001</v>
      </c>
      <c r="F7" s="2"/>
    </row>
    <row r="8" spans="1:9" x14ac:dyDescent="0.4">
      <c r="A8" t="s">
        <v>18</v>
      </c>
      <c r="B8">
        <v>1</v>
      </c>
      <c r="D8">
        <v>0.128</v>
      </c>
      <c r="F8" s="2"/>
    </row>
    <row r="9" spans="1:9" x14ac:dyDescent="0.4">
      <c r="A9" t="s">
        <v>18</v>
      </c>
      <c r="B9">
        <v>1</v>
      </c>
      <c r="D9">
        <v>8.5000000000000006E-2</v>
      </c>
      <c r="F9" s="2"/>
    </row>
    <row r="10" spans="1:9" x14ac:dyDescent="0.4">
      <c r="A10" t="s">
        <v>18</v>
      </c>
      <c r="B10">
        <v>2</v>
      </c>
      <c r="C10">
        <v>3.9609999999999999</v>
      </c>
      <c r="D10">
        <v>0.155</v>
      </c>
      <c r="E10" s="3">
        <f>SUM(D10:D17)</f>
        <v>0.84399999999999986</v>
      </c>
      <c r="F10" s="2">
        <f t="shared" ref="F10:F71" si="0">E10/C10*100</f>
        <v>21.307750568038372</v>
      </c>
    </row>
    <row r="11" spans="1:9" x14ac:dyDescent="0.4">
      <c r="A11" t="s">
        <v>18</v>
      </c>
      <c r="B11">
        <v>2</v>
      </c>
      <c r="D11">
        <v>0.10199999999999999</v>
      </c>
      <c r="F11" s="2"/>
    </row>
    <row r="12" spans="1:9" x14ac:dyDescent="0.4">
      <c r="A12" t="s">
        <v>18</v>
      </c>
      <c r="B12">
        <v>2</v>
      </c>
      <c r="D12">
        <v>0.104</v>
      </c>
      <c r="F12" s="2"/>
    </row>
    <row r="13" spans="1:9" x14ac:dyDescent="0.4">
      <c r="A13" t="s">
        <v>18</v>
      </c>
      <c r="B13">
        <v>2</v>
      </c>
      <c r="D13">
        <v>8.8999999999999996E-2</v>
      </c>
      <c r="F13" s="2"/>
    </row>
    <row r="14" spans="1:9" x14ac:dyDescent="0.4">
      <c r="A14" t="s">
        <v>18</v>
      </c>
      <c r="B14">
        <v>2</v>
      </c>
      <c r="D14">
        <v>7.1999999999999995E-2</v>
      </c>
      <c r="F14" s="2"/>
    </row>
    <row r="15" spans="1:9" x14ac:dyDescent="0.4">
      <c r="A15" t="s">
        <v>18</v>
      </c>
      <c r="B15">
        <v>2</v>
      </c>
      <c r="D15">
        <v>0.124</v>
      </c>
      <c r="F15" s="2"/>
    </row>
    <row r="16" spans="1:9" x14ac:dyDescent="0.4">
      <c r="A16" t="s">
        <v>18</v>
      </c>
      <c r="B16">
        <v>2</v>
      </c>
      <c r="D16">
        <v>0.10100000000000001</v>
      </c>
      <c r="F16" s="2"/>
    </row>
    <row r="17" spans="1:6" x14ac:dyDescent="0.4">
      <c r="A17" t="s">
        <v>18</v>
      </c>
      <c r="B17">
        <v>2</v>
      </c>
      <c r="D17">
        <v>9.7000000000000003E-2</v>
      </c>
      <c r="F17" s="2"/>
    </row>
    <row r="18" spans="1:6" x14ac:dyDescent="0.4">
      <c r="A18" t="s">
        <v>18</v>
      </c>
      <c r="B18">
        <v>3</v>
      </c>
      <c r="C18">
        <v>3.3450000000000002</v>
      </c>
      <c r="D18">
        <v>9.7000000000000003E-2</v>
      </c>
      <c r="E18" s="3">
        <f>SUM(D18:D26)</f>
        <v>0.64599999999999991</v>
      </c>
      <c r="F18" s="2">
        <f t="shared" si="0"/>
        <v>19.312406576980564</v>
      </c>
    </row>
    <row r="19" spans="1:6" x14ac:dyDescent="0.4">
      <c r="A19" t="s">
        <v>18</v>
      </c>
      <c r="B19">
        <v>3</v>
      </c>
      <c r="D19">
        <v>7.4999999999999997E-2</v>
      </c>
      <c r="F19" s="2"/>
    </row>
    <row r="20" spans="1:6" x14ac:dyDescent="0.4">
      <c r="A20" t="s">
        <v>18</v>
      </c>
      <c r="B20">
        <v>3</v>
      </c>
      <c r="D20">
        <v>5.1999999999999998E-2</v>
      </c>
      <c r="F20" s="2"/>
    </row>
    <row r="21" spans="1:6" x14ac:dyDescent="0.4">
      <c r="A21" t="s">
        <v>18</v>
      </c>
      <c r="B21">
        <v>3</v>
      </c>
      <c r="D21">
        <v>5.1999999999999998E-2</v>
      </c>
      <c r="F21" s="2"/>
    </row>
    <row r="22" spans="1:6" x14ac:dyDescent="0.4">
      <c r="A22" t="s">
        <v>18</v>
      </c>
      <c r="B22">
        <v>3</v>
      </c>
      <c r="D22">
        <v>6.8000000000000005E-2</v>
      </c>
      <c r="F22" s="2"/>
    </row>
    <row r="23" spans="1:6" x14ac:dyDescent="0.4">
      <c r="A23" t="s">
        <v>18</v>
      </c>
      <c r="B23">
        <v>3</v>
      </c>
      <c r="D23">
        <v>4.5999999999999999E-2</v>
      </c>
      <c r="F23" s="2"/>
    </row>
    <row r="24" spans="1:6" x14ac:dyDescent="0.4">
      <c r="A24" t="s">
        <v>18</v>
      </c>
      <c r="B24">
        <v>3</v>
      </c>
      <c r="D24">
        <v>6.8000000000000005E-2</v>
      </c>
      <c r="F24" s="2"/>
    </row>
    <row r="25" spans="1:6" x14ac:dyDescent="0.4">
      <c r="A25" t="s">
        <v>18</v>
      </c>
      <c r="B25">
        <v>3</v>
      </c>
      <c r="D25">
        <v>6.7000000000000004E-2</v>
      </c>
      <c r="F25" s="2"/>
    </row>
    <row r="26" spans="1:6" x14ac:dyDescent="0.4">
      <c r="A26" t="s">
        <v>18</v>
      </c>
      <c r="B26">
        <v>3</v>
      </c>
      <c r="D26">
        <v>0.121</v>
      </c>
      <c r="F26" s="2"/>
    </row>
    <row r="27" spans="1:6" x14ac:dyDescent="0.4">
      <c r="A27" t="s">
        <v>18</v>
      </c>
      <c r="B27">
        <v>4</v>
      </c>
      <c r="C27">
        <v>3.508</v>
      </c>
      <c r="D27">
        <v>0.309</v>
      </c>
      <c r="E27" s="3">
        <f>SUM(D27:D32)</f>
        <v>1.069</v>
      </c>
      <c r="F27" s="2">
        <f t="shared" si="0"/>
        <v>30.473204104903079</v>
      </c>
    </row>
    <row r="28" spans="1:6" x14ac:dyDescent="0.4">
      <c r="A28" t="s">
        <v>18</v>
      </c>
      <c r="B28">
        <v>4</v>
      </c>
      <c r="D28">
        <v>0.223</v>
      </c>
      <c r="F28" s="2"/>
    </row>
    <row r="29" spans="1:6" x14ac:dyDescent="0.4">
      <c r="A29" t="s">
        <v>18</v>
      </c>
      <c r="B29">
        <v>4</v>
      </c>
      <c r="D29">
        <v>0.13</v>
      </c>
      <c r="F29" s="2"/>
    </row>
    <row r="30" spans="1:6" x14ac:dyDescent="0.4">
      <c r="A30" t="s">
        <v>18</v>
      </c>
      <c r="B30">
        <v>4</v>
      </c>
      <c r="D30">
        <v>0.14899999999999999</v>
      </c>
      <c r="F30" s="2"/>
    </row>
    <row r="31" spans="1:6" x14ac:dyDescent="0.4">
      <c r="A31" t="s">
        <v>18</v>
      </c>
      <c r="B31">
        <v>4</v>
      </c>
      <c r="D31">
        <v>0.13200000000000001</v>
      </c>
      <c r="F31" s="2"/>
    </row>
    <row r="32" spans="1:6" x14ac:dyDescent="0.4">
      <c r="A32" t="s">
        <v>18</v>
      </c>
      <c r="B32">
        <v>4</v>
      </c>
      <c r="D32">
        <v>0.126</v>
      </c>
      <c r="F32" s="2"/>
    </row>
    <row r="33" spans="1:10" x14ac:dyDescent="0.4">
      <c r="A33" t="s">
        <v>18</v>
      </c>
      <c r="B33">
        <v>5</v>
      </c>
      <c r="C33">
        <v>2.637</v>
      </c>
      <c r="D33">
        <v>0.11700000000000001</v>
      </c>
      <c r="E33" s="3">
        <f>SUM(D33:D39)</f>
        <v>0.65799999999999992</v>
      </c>
      <c r="F33" s="2">
        <f t="shared" si="0"/>
        <v>24.95259764884338</v>
      </c>
    </row>
    <row r="34" spans="1:10" x14ac:dyDescent="0.4">
      <c r="A34" t="s">
        <v>18</v>
      </c>
      <c r="B34">
        <v>5</v>
      </c>
      <c r="D34">
        <v>0.107</v>
      </c>
      <c r="F34" s="2"/>
    </row>
    <row r="35" spans="1:10" x14ac:dyDescent="0.4">
      <c r="A35" t="s">
        <v>18</v>
      </c>
      <c r="B35">
        <v>5</v>
      </c>
      <c r="D35">
        <v>8.5999999999999993E-2</v>
      </c>
      <c r="F35" s="2"/>
    </row>
    <row r="36" spans="1:10" x14ac:dyDescent="0.4">
      <c r="A36" t="s">
        <v>18</v>
      </c>
      <c r="B36">
        <v>5</v>
      </c>
      <c r="D36">
        <v>0.11</v>
      </c>
      <c r="F36" s="2"/>
    </row>
    <row r="37" spans="1:10" x14ac:dyDescent="0.4">
      <c r="A37" t="s">
        <v>18</v>
      </c>
      <c r="B37">
        <v>5</v>
      </c>
      <c r="D37">
        <v>0.08</v>
      </c>
      <c r="F37" s="2"/>
    </row>
    <row r="38" spans="1:10" x14ac:dyDescent="0.4">
      <c r="A38" t="s">
        <v>18</v>
      </c>
      <c r="B38">
        <v>5</v>
      </c>
      <c r="D38">
        <v>6.5000000000000002E-2</v>
      </c>
      <c r="F38" s="2"/>
    </row>
    <row r="39" spans="1:10" x14ac:dyDescent="0.4">
      <c r="A39" t="s">
        <v>18</v>
      </c>
      <c r="B39">
        <v>5</v>
      </c>
      <c r="D39">
        <v>9.2999999999999999E-2</v>
      </c>
      <c r="F39" s="2"/>
    </row>
    <row r="40" spans="1:10" x14ac:dyDescent="0.4">
      <c r="A40" t="s">
        <v>20</v>
      </c>
      <c r="B40">
        <v>6</v>
      </c>
      <c r="C40">
        <v>0.29699999999999999</v>
      </c>
      <c r="D40">
        <v>1.7999999999999999E-2</v>
      </c>
      <c r="E40" s="3">
        <f>SUM(D40:D44)</f>
        <v>9.4999999999999987E-2</v>
      </c>
      <c r="F40" s="2">
        <f t="shared" si="0"/>
        <v>31.986531986531986</v>
      </c>
      <c r="G40">
        <v>785202.83499999996</v>
      </c>
      <c r="H40">
        <v>21889.537</v>
      </c>
      <c r="I40" s="2">
        <f>H40/G40*100</f>
        <v>2.7877557268371302</v>
      </c>
    </row>
    <row r="41" spans="1:10" x14ac:dyDescent="0.4">
      <c r="A41" t="s">
        <v>20</v>
      </c>
      <c r="B41">
        <v>6</v>
      </c>
      <c r="D41">
        <v>0.02</v>
      </c>
      <c r="F41" s="2"/>
      <c r="J41" s="9"/>
    </row>
    <row r="42" spans="1:10" x14ac:dyDescent="0.4">
      <c r="A42" t="s">
        <v>20</v>
      </c>
      <c r="B42">
        <v>6</v>
      </c>
      <c r="D42">
        <v>1.9E-2</v>
      </c>
      <c r="F42" s="2"/>
    </row>
    <row r="43" spans="1:10" x14ac:dyDescent="0.4">
      <c r="A43" t="s">
        <v>20</v>
      </c>
      <c r="B43">
        <v>6</v>
      </c>
      <c r="D43">
        <v>2.1999999999999999E-2</v>
      </c>
      <c r="F43" s="2"/>
    </row>
    <row r="44" spans="1:10" x14ac:dyDescent="0.4">
      <c r="A44" t="s">
        <v>20</v>
      </c>
      <c r="B44">
        <v>6</v>
      </c>
      <c r="D44">
        <v>1.6E-2</v>
      </c>
      <c r="F44" s="2"/>
    </row>
    <row r="45" spans="1:10" x14ac:dyDescent="0.4">
      <c r="A45" t="s">
        <v>20</v>
      </c>
      <c r="B45">
        <v>7</v>
      </c>
      <c r="C45">
        <v>0.33100000000000002</v>
      </c>
      <c r="D45">
        <v>1.4E-2</v>
      </c>
      <c r="E45" s="3">
        <f>SUM(D45:D52)</f>
        <v>0.10099999999999998</v>
      </c>
      <c r="F45" s="2">
        <f t="shared" si="0"/>
        <v>30.513595166163132</v>
      </c>
    </row>
    <row r="46" spans="1:10" x14ac:dyDescent="0.4">
      <c r="A46" t="s">
        <v>20</v>
      </c>
      <c r="B46">
        <v>7</v>
      </c>
      <c r="D46">
        <v>1.2999999999999999E-2</v>
      </c>
      <c r="F46" s="2"/>
    </row>
    <row r="47" spans="1:10" x14ac:dyDescent="0.4">
      <c r="A47" t="s">
        <v>20</v>
      </c>
      <c r="B47">
        <v>7</v>
      </c>
      <c r="D47">
        <v>1.4999999999999999E-2</v>
      </c>
      <c r="F47" s="2"/>
    </row>
    <row r="48" spans="1:10" x14ac:dyDescent="0.4">
      <c r="A48" t="s">
        <v>20</v>
      </c>
      <c r="B48">
        <v>7</v>
      </c>
      <c r="D48">
        <v>1.4E-2</v>
      </c>
      <c r="F48" s="2"/>
    </row>
    <row r="49" spans="1:6" x14ac:dyDescent="0.4">
      <c r="A49" t="s">
        <v>20</v>
      </c>
      <c r="B49">
        <v>7</v>
      </c>
      <c r="D49">
        <v>1.2E-2</v>
      </c>
      <c r="F49" s="2"/>
    </row>
    <row r="50" spans="1:6" x14ac:dyDescent="0.4">
      <c r="A50" t="s">
        <v>20</v>
      </c>
      <c r="B50">
        <v>7</v>
      </c>
      <c r="D50">
        <v>8.9999999999999993E-3</v>
      </c>
      <c r="F50" s="2"/>
    </row>
    <row r="51" spans="1:6" x14ac:dyDescent="0.4">
      <c r="A51" t="s">
        <v>20</v>
      </c>
      <c r="B51">
        <v>7</v>
      </c>
      <c r="D51">
        <v>0.01</v>
      </c>
      <c r="F51" s="2"/>
    </row>
    <row r="52" spans="1:6" x14ac:dyDescent="0.4">
      <c r="A52" t="s">
        <v>20</v>
      </c>
      <c r="B52">
        <v>7</v>
      </c>
      <c r="D52">
        <v>1.4E-2</v>
      </c>
      <c r="F52" s="2"/>
    </row>
    <row r="53" spans="1:6" x14ac:dyDescent="0.4">
      <c r="A53" t="s">
        <v>20</v>
      </c>
      <c r="B53">
        <v>8</v>
      </c>
      <c r="C53">
        <v>0.28499999999999998</v>
      </c>
      <c r="D53">
        <v>1.7999999999999999E-2</v>
      </c>
      <c r="E53" s="3">
        <f>SUM(D53:D57)</f>
        <v>9.7000000000000003E-2</v>
      </c>
      <c r="F53" s="2">
        <f t="shared" si="0"/>
        <v>34.035087719298254</v>
      </c>
    </row>
    <row r="54" spans="1:6" x14ac:dyDescent="0.4">
      <c r="A54" t="s">
        <v>20</v>
      </c>
      <c r="B54">
        <v>8</v>
      </c>
      <c r="D54">
        <v>2.1000000000000001E-2</v>
      </c>
      <c r="F54" s="2"/>
    </row>
    <row r="55" spans="1:6" x14ac:dyDescent="0.4">
      <c r="A55" t="s">
        <v>20</v>
      </c>
      <c r="B55">
        <v>8</v>
      </c>
      <c r="D55">
        <v>1.4999999999999999E-2</v>
      </c>
      <c r="F55" s="2"/>
    </row>
    <row r="56" spans="1:6" x14ac:dyDescent="0.4">
      <c r="A56" t="s">
        <v>20</v>
      </c>
      <c r="B56">
        <v>8</v>
      </c>
      <c r="D56">
        <v>2.4E-2</v>
      </c>
      <c r="F56" s="2"/>
    </row>
    <row r="57" spans="1:6" x14ac:dyDescent="0.4">
      <c r="A57" t="s">
        <v>20</v>
      </c>
      <c r="B57">
        <v>8</v>
      </c>
      <c r="D57">
        <v>1.9E-2</v>
      </c>
      <c r="F57" s="2"/>
    </row>
    <row r="58" spans="1:6" x14ac:dyDescent="0.4">
      <c r="A58" t="s">
        <v>20</v>
      </c>
      <c r="B58">
        <v>9</v>
      </c>
      <c r="C58">
        <v>0.35099999999999998</v>
      </c>
      <c r="D58">
        <v>1.7000000000000001E-2</v>
      </c>
      <c r="E58" s="3">
        <f>SUM(D58:D64)</f>
        <v>0.109</v>
      </c>
      <c r="F58" s="2">
        <f t="shared" si="0"/>
        <v>31.054131054131055</v>
      </c>
    </row>
    <row r="59" spans="1:6" x14ac:dyDescent="0.4">
      <c r="A59" t="s">
        <v>20</v>
      </c>
      <c r="B59">
        <v>9</v>
      </c>
      <c r="D59">
        <v>1.4999999999999999E-2</v>
      </c>
      <c r="F59" s="2"/>
    </row>
    <row r="60" spans="1:6" x14ac:dyDescent="0.4">
      <c r="A60" t="s">
        <v>20</v>
      </c>
      <c r="B60">
        <v>9</v>
      </c>
      <c r="D60">
        <v>1.4E-2</v>
      </c>
      <c r="F60" s="2"/>
    </row>
    <row r="61" spans="1:6" x14ac:dyDescent="0.4">
      <c r="A61" t="s">
        <v>20</v>
      </c>
      <c r="B61">
        <v>9</v>
      </c>
      <c r="D61">
        <v>1.4999999999999999E-2</v>
      </c>
      <c r="F61" s="2"/>
    </row>
    <row r="62" spans="1:6" x14ac:dyDescent="0.4">
      <c r="A62" t="s">
        <v>20</v>
      </c>
      <c r="B62">
        <v>9</v>
      </c>
      <c r="D62">
        <v>1.4E-2</v>
      </c>
      <c r="F62" s="2"/>
    </row>
    <row r="63" spans="1:6" x14ac:dyDescent="0.4">
      <c r="A63" t="s">
        <v>20</v>
      </c>
      <c r="B63">
        <v>9</v>
      </c>
      <c r="D63">
        <v>1.7999999999999999E-2</v>
      </c>
      <c r="F63" s="2"/>
    </row>
    <row r="64" spans="1:6" x14ac:dyDescent="0.4">
      <c r="A64" t="s">
        <v>20</v>
      </c>
      <c r="B64">
        <v>9</v>
      </c>
      <c r="D64">
        <v>1.6E-2</v>
      </c>
      <c r="F64" s="2"/>
    </row>
    <row r="65" spans="1:6" x14ac:dyDescent="0.4">
      <c r="A65" t="s">
        <v>20</v>
      </c>
      <c r="B65">
        <v>10</v>
      </c>
      <c r="C65">
        <v>0.38100000000000001</v>
      </c>
      <c r="D65">
        <v>2.3E-2</v>
      </c>
      <c r="E65" s="3">
        <f>SUM(D65:D70)</f>
        <v>0.13200000000000001</v>
      </c>
      <c r="F65" s="2">
        <f t="shared" si="0"/>
        <v>34.645669291338585</v>
      </c>
    </row>
    <row r="66" spans="1:6" x14ac:dyDescent="0.4">
      <c r="A66" t="s">
        <v>20</v>
      </c>
      <c r="B66">
        <v>10</v>
      </c>
      <c r="D66">
        <v>2.1000000000000001E-2</v>
      </c>
      <c r="F66" s="2"/>
    </row>
    <row r="67" spans="1:6" x14ac:dyDescent="0.4">
      <c r="A67" t="s">
        <v>20</v>
      </c>
      <c r="B67">
        <v>10</v>
      </c>
      <c r="D67">
        <v>2.3E-2</v>
      </c>
      <c r="F67" s="2"/>
    </row>
    <row r="68" spans="1:6" x14ac:dyDescent="0.4">
      <c r="A68" t="s">
        <v>20</v>
      </c>
      <c r="B68">
        <v>10</v>
      </c>
      <c r="D68">
        <v>2.1000000000000001E-2</v>
      </c>
      <c r="F68" s="2"/>
    </row>
    <row r="69" spans="1:6" x14ac:dyDescent="0.4">
      <c r="A69" t="s">
        <v>20</v>
      </c>
      <c r="B69">
        <v>10</v>
      </c>
      <c r="D69">
        <v>2.1999999999999999E-2</v>
      </c>
      <c r="F69" s="2"/>
    </row>
    <row r="70" spans="1:6" x14ac:dyDescent="0.4">
      <c r="A70" t="s">
        <v>20</v>
      </c>
      <c r="B70">
        <v>10</v>
      </c>
      <c r="D70">
        <v>2.1999999999999999E-2</v>
      </c>
      <c r="F70" s="2"/>
    </row>
    <row r="71" spans="1:6" x14ac:dyDescent="0.4">
      <c r="A71" t="s">
        <v>20</v>
      </c>
      <c r="B71">
        <v>11</v>
      </c>
      <c r="C71">
        <v>3.9169999999999998</v>
      </c>
      <c r="D71">
        <v>6.2E-2</v>
      </c>
      <c r="E71" s="3">
        <f>SUM(D71:D86)</f>
        <v>0.79600000000000026</v>
      </c>
      <c r="F71" s="2">
        <f t="shared" si="0"/>
        <v>20.321674751085023</v>
      </c>
    </row>
    <row r="72" spans="1:6" x14ac:dyDescent="0.4">
      <c r="A72" t="s">
        <v>20</v>
      </c>
      <c r="B72">
        <v>11</v>
      </c>
      <c r="D72">
        <v>5.3999999999999999E-2</v>
      </c>
      <c r="F72" s="2"/>
    </row>
    <row r="73" spans="1:6" x14ac:dyDescent="0.4">
      <c r="A73" t="s">
        <v>20</v>
      </c>
      <c r="B73">
        <v>11</v>
      </c>
      <c r="D73">
        <v>3.4000000000000002E-2</v>
      </c>
      <c r="F73" s="2"/>
    </row>
    <row r="74" spans="1:6" x14ac:dyDescent="0.4">
      <c r="A74" t="s">
        <v>20</v>
      </c>
      <c r="B74">
        <v>11</v>
      </c>
      <c r="D74">
        <v>6.2E-2</v>
      </c>
      <c r="F74" s="2"/>
    </row>
    <row r="75" spans="1:6" x14ac:dyDescent="0.4">
      <c r="A75" t="s">
        <v>20</v>
      </c>
      <c r="B75">
        <v>11</v>
      </c>
      <c r="D75">
        <v>3.1E-2</v>
      </c>
      <c r="F75" s="2"/>
    </row>
    <row r="76" spans="1:6" x14ac:dyDescent="0.4">
      <c r="A76" t="s">
        <v>20</v>
      </c>
      <c r="B76">
        <v>11</v>
      </c>
      <c r="D76">
        <v>7.5999999999999998E-2</v>
      </c>
      <c r="F76" s="2"/>
    </row>
    <row r="77" spans="1:6" x14ac:dyDescent="0.4">
      <c r="A77" t="s">
        <v>20</v>
      </c>
      <c r="B77">
        <v>11</v>
      </c>
      <c r="D77">
        <v>6.7000000000000004E-2</v>
      </c>
      <c r="F77" s="2"/>
    </row>
    <row r="78" spans="1:6" x14ac:dyDescent="0.4">
      <c r="A78" t="s">
        <v>20</v>
      </c>
      <c r="B78">
        <v>11</v>
      </c>
      <c r="D78">
        <v>6.0999999999999999E-2</v>
      </c>
      <c r="F78" s="2"/>
    </row>
    <row r="79" spans="1:6" x14ac:dyDescent="0.4">
      <c r="A79" t="s">
        <v>20</v>
      </c>
      <c r="B79">
        <v>11</v>
      </c>
      <c r="D79">
        <v>3.9E-2</v>
      </c>
      <c r="F79" s="2"/>
    </row>
    <row r="80" spans="1:6" x14ac:dyDescent="0.4">
      <c r="A80" t="s">
        <v>20</v>
      </c>
      <c r="B80">
        <v>11</v>
      </c>
      <c r="D80">
        <v>1.7999999999999999E-2</v>
      </c>
      <c r="F80" s="2"/>
    </row>
    <row r="81" spans="1:6" x14ac:dyDescent="0.4">
      <c r="A81" t="s">
        <v>20</v>
      </c>
      <c r="B81">
        <v>11</v>
      </c>
      <c r="D81">
        <v>0.05</v>
      </c>
      <c r="F81" s="2"/>
    </row>
    <row r="82" spans="1:6" x14ac:dyDescent="0.4">
      <c r="A82" t="s">
        <v>20</v>
      </c>
      <c r="B82">
        <v>11</v>
      </c>
      <c r="D82">
        <v>3.1E-2</v>
      </c>
      <c r="F82" s="2"/>
    </row>
    <row r="83" spans="1:6" x14ac:dyDescent="0.4">
      <c r="A83" t="s">
        <v>20</v>
      </c>
      <c r="B83">
        <v>11</v>
      </c>
      <c r="D83">
        <v>5.1999999999999998E-2</v>
      </c>
      <c r="F83" s="2"/>
    </row>
    <row r="84" spans="1:6" x14ac:dyDescent="0.4">
      <c r="A84" t="s">
        <v>20</v>
      </c>
      <c r="B84">
        <v>11</v>
      </c>
      <c r="D84">
        <v>5.3999999999999999E-2</v>
      </c>
      <c r="F84" s="2"/>
    </row>
    <row r="85" spans="1:6" x14ac:dyDescent="0.4">
      <c r="A85" t="s">
        <v>20</v>
      </c>
      <c r="B85">
        <v>11</v>
      </c>
      <c r="D85">
        <v>4.3999999999999997E-2</v>
      </c>
      <c r="F85" s="2"/>
    </row>
    <row r="86" spans="1:6" x14ac:dyDescent="0.4">
      <c r="A86" t="s">
        <v>20</v>
      </c>
      <c r="B86">
        <v>11</v>
      </c>
      <c r="D86">
        <v>6.0999999999999999E-2</v>
      </c>
      <c r="F86" s="2"/>
    </row>
    <row r="87" spans="1:6" x14ac:dyDescent="0.4">
      <c r="A87" t="s">
        <v>20</v>
      </c>
      <c r="B87">
        <v>12</v>
      </c>
      <c r="C87">
        <v>5.4249999999999998</v>
      </c>
      <c r="D87">
        <v>8.2000000000000003E-2</v>
      </c>
      <c r="E87" s="3">
        <f>SUM(D87:D101)</f>
        <v>0.98799999999999977</v>
      </c>
      <c r="F87" s="2">
        <f t="shared" ref="F87:F139" si="1">E87/C87*100</f>
        <v>18.211981566820274</v>
      </c>
    </row>
    <row r="88" spans="1:6" x14ac:dyDescent="0.4">
      <c r="A88" t="s">
        <v>20</v>
      </c>
      <c r="B88">
        <v>12</v>
      </c>
      <c r="D88">
        <v>5.5E-2</v>
      </c>
      <c r="F88" s="2"/>
    </row>
    <row r="89" spans="1:6" x14ac:dyDescent="0.4">
      <c r="A89" t="s">
        <v>20</v>
      </c>
      <c r="B89">
        <v>12</v>
      </c>
      <c r="D89">
        <v>4.8000000000000001E-2</v>
      </c>
      <c r="F89" s="2"/>
    </row>
    <row r="90" spans="1:6" x14ac:dyDescent="0.4">
      <c r="A90" t="s">
        <v>20</v>
      </c>
      <c r="B90">
        <v>12</v>
      </c>
      <c r="D90">
        <v>5.7000000000000002E-2</v>
      </c>
      <c r="F90" s="2"/>
    </row>
    <row r="91" spans="1:6" x14ac:dyDescent="0.4">
      <c r="A91" t="s">
        <v>20</v>
      </c>
      <c r="B91">
        <v>12</v>
      </c>
      <c r="D91">
        <v>5.7000000000000002E-2</v>
      </c>
      <c r="F91" s="2"/>
    </row>
    <row r="92" spans="1:6" x14ac:dyDescent="0.4">
      <c r="A92" t="s">
        <v>20</v>
      </c>
      <c r="B92">
        <v>12</v>
      </c>
      <c r="D92">
        <v>7.6999999999999999E-2</v>
      </c>
      <c r="F92" s="2"/>
    </row>
    <row r="93" spans="1:6" x14ac:dyDescent="0.4">
      <c r="A93" t="s">
        <v>20</v>
      </c>
      <c r="B93">
        <v>12</v>
      </c>
      <c r="D93">
        <v>6.4000000000000001E-2</v>
      </c>
      <c r="F93" s="2"/>
    </row>
    <row r="94" spans="1:6" x14ac:dyDescent="0.4">
      <c r="A94" t="s">
        <v>20</v>
      </c>
      <c r="B94">
        <v>12</v>
      </c>
      <c r="D94">
        <v>5.1999999999999998E-2</v>
      </c>
      <c r="F94" s="2"/>
    </row>
    <row r="95" spans="1:6" x14ac:dyDescent="0.4">
      <c r="A95" t="s">
        <v>20</v>
      </c>
      <c r="B95">
        <v>12</v>
      </c>
      <c r="D95">
        <v>7.1999999999999995E-2</v>
      </c>
      <c r="F95" s="2"/>
    </row>
    <row r="96" spans="1:6" x14ac:dyDescent="0.4">
      <c r="A96" t="s">
        <v>20</v>
      </c>
      <c r="B96">
        <v>12</v>
      </c>
      <c r="D96">
        <v>7.6999999999999999E-2</v>
      </c>
      <c r="F96" s="2"/>
    </row>
    <row r="97" spans="1:6" x14ac:dyDescent="0.4">
      <c r="A97" t="s">
        <v>20</v>
      </c>
      <c r="B97">
        <v>12</v>
      </c>
      <c r="D97">
        <v>7.1999999999999995E-2</v>
      </c>
      <c r="F97" s="2"/>
    </row>
    <row r="98" spans="1:6" x14ac:dyDescent="0.4">
      <c r="A98" t="s">
        <v>20</v>
      </c>
      <c r="B98">
        <v>12</v>
      </c>
      <c r="D98">
        <v>5.6000000000000001E-2</v>
      </c>
      <c r="F98" s="2"/>
    </row>
    <row r="99" spans="1:6" x14ac:dyDescent="0.4">
      <c r="A99" t="s">
        <v>20</v>
      </c>
      <c r="B99">
        <v>12</v>
      </c>
      <c r="D99">
        <v>8.4000000000000005E-2</v>
      </c>
      <c r="F99" s="2"/>
    </row>
    <row r="100" spans="1:6" x14ac:dyDescent="0.4">
      <c r="A100" t="s">
        <v>20</v>
      </c>
      <c r="B100">
        <v>12</v>
      </c>
      <c r="D100">
        <v>7.0999999999999994E-2</v>
      </c>
      <c r="F100" s="2"/>
    </row>
    <row r="101" spans="1:6" x14ac:dyDescent="0.4">
      <c r="A101" t="s">
        <v>20</v>
      </c>
      <c r="B101">
        <v>12</v>
      </c>
      <c r="D101">
        <v>6.4000000000000001E-2</v>
      </c>
      <c r="F101" s="2"/>
    </row>
    <row r="102" spans="1:6" x14ac:dyDescent="0.4">
      <c r="A102" t="s">
        <v>20</v>
      </c>
      <c r="B102">
        <v>13</v>
      </c>
      <c r="C102">
        <v>3.734</v>
      </c>
      <c r="D102">
        <v>0.107</v>
      </c>
      <c r="E102" s="3">
        <f>SUM(D102:D112)</f>
        <v>0.81799999999999995</v>
      </c>
      <c r="F102" s="2">
        <f t="shared" si="1"/>
        <v>21.906802356722014</v>
      </c>
    </row>
    <row r="103" spans="1:6" x14ac:dyDescent="0.4">
      <c r="A103" t="s">
        <v>20</v>
      </c>
      <c r="B103">
        <v>13</v>
      </c>
      <c r="D103">
        <v>0.06</v>
      </c>
      <c r="F103" s="2"/>
    </row>
    <row r="104" spans="1:6" x14ac:dyDescent="0.4">
      <c r="A104" t="s">
        <v>20</v>
      </c>
      <c r="B104">
        <v>13</v>
      </c>
      <c r="D104">
        <v>8.5000000000000006E-2</v>
      </c>
      <c r="F104" s="2"/>
    </row>
    <row r="105" spans="1:6" x14ac:dyDescent="0.4">
      <c r="A105" t="s">
        <v>20</v>
      </c>
      <c r="B105">
        <v>13</v>
      </c>
      <c r="D105">
        <v>8.5000000000000006E-2</v>
      </c>
      <c r="F105" s="2"/>
    </row>
    <row r="106" spans="1:6" x14ac:dyDescent="0.4">
      <c r="A106" t="s">
        <v>20</v>
      </c>
      <c r="B106">
        <v>13</v>
      </c>
      <c r="D106">
        <v>0.06</v>
      </c>
      <c r="F106" s="2"/>
    </row>
    <row r="107" spans="1:6" x14ac:dyDescent="0.4">
      <c r="A107" t="s">
        <v>20</v>
      </c>
      <c r="B107">
        <v>13</v>
      </c>
      <c r="D107">
        <v>7.2999999999999995E-2</v>
      </c>
      <c r="F107" s="2"/>
    </row>
    <row r="108" spans="1:6" x14ac:dyDescent="0.4">
      <c r="A108" t="s">
        <v>20</v>
      </c>
      <c r="B108">
        <v>13</v>
      </c>
      <c r="D108">
        <v>5.0999999999999997E-2</v>
      </c>
      <c r="F108" s="2"/>
    </row>
    <row r="109" spans="1:6" x14ac:dyDescent="0.4">
      <c r="A109" t="s">
        <v>20</v>
      </c>
      <c r="B109">
        <v>13</v>
      </c>
      <c r="D109">
        <v>8.4000000000000005E-2</v>
      </c>
      <c r="F109" s="2"/>
    </row>
    <row r="110" spans="1:6" x14ac:dyDescent="0.4">
      <c r="A110" t="s">
        <v>20</v>
      </c>
      <c r="B110">
        <v>13</v>
      </c>
      <c r="D110">
        <v>5.5E-2</v>
      </c>
      <c r="F110" s="2"/>
    </row>
    <row r="111" spans="1:6" x14ac:dyDescent="0.4">
      <c r="A111" t="s">
        <v>20</v>
      </c>
      <c r="B111">
        <v>13</v>
      </c>
      <c r="D111">
        <v>8.2000000000000003E-2</v>
      </c>
      <c r="F111" s="2"/>
    </row>
    <row r="112" spans="1:6" x14ac:dyDescent="0.4">
      <c r="A112" t="s">
        <v>20</v>
      </c>
      <c r="B112">
        <v>13</v>
      </c>
      <c r="D112">
        <v>7.5999999999999998E-2</v>
      </c>
      <c r="F112" s="2"/>
    </row>
    <row r="113" spans="1:9" x14ac:dyDescent="0.4">
      <c r="A113" t="s">
        <v>20</v>
      </c>
      <c r="B113">
        <v>14</v>
      </c>
      <c r="C113">
        <v>4.58</v>
      </c>
      <c r="D113">
        <v>0.10199999999999999</v>
      </c>
      <c r="E113" s="3">
        <f>SUM(D113:D125)</f>
        <v>0.83700000000000008</v>
      </c>
      <c r="F113" s="2">
        <f t="shared" si="1"/>
        <v>18.275109170305679</v>
      </c>
    </row>
    <row r="114" spans="1:9" x14ac:dyDescent="0.4">
      <c r="A114" t="s">
        <v>20</v>
      </c>
      <c r="B114">
        <v>14</v>
      </c>
      <c r="D114">
        <v>7.2999999999999995E-2</v>
      </c>
      <c r="F114" s="2"/>
    </row>
    <row r="115" spans="1:9" x14ac:dyDescent="0.4">
      <c r="A115" t="s">
        <v>20</v>
      </c>
      <c r="B115">
        <v>14</v>
      </c>
      <c r="D115">
        <v>6.0999999999999999E-2</v>
      </c>
      <c r="F115" s="2"/>
    </row>
    <row r="116" spans="1:9" x14ac:dyDescent="0.4">
      <c r="A116" t="s">
        <v>20</v>
      </c>
      <c r="B116">
        <v>14</v>
      </c>
      <c r="D116">
        <v>6.9000000000000006E-2</v>
      </c>
      <c r="F116" s="2"/>
    </row>
    <row r="117" spans="1:9" x14ac:dyDescent="0.4">
      <c r="A117" t="s">
        <v>20</v>
      </c>
      <c r="B117">
        <v>14</v>
      </c>
      <c r="D117">
        <v>6.2E-2</v>
      </c>
      <c r="F117" s="2"/>
    </row>
    <row r="118" spans="1:9" x14ac:dyDescent="0.4">
      <c r="A118" t="s">
        <v>20</v>
      </c>
      <c r="B118">
        <v>14</v>
      </c>
      <c r="D118">
        <v>7.5999999999999998E-2</v>
      </c>
      <c r="F118" s="2"/>
    </row>
    <row r="119" spans="1:9" x14ac:dyDescent="0.4">
      <c r="A119" t="s">
        <v>20</v>
      </c>
      <c r="B119">
        <v>14</v>
      </c>
      <c r="D119">
        <v>5.5E-2</v>
      </c>
      <c r="F119" s="2"/>
    </row>
    <row r="120" spans="1:9" x14ac:dyDescent="0.4">
      <c r="A120" t="s">
        <v>20</v>
      </c>
      <c r="B120">
        <v>14</v>
      </c>
      <c r="D120">
        <v>3.6999999999999998E-2</v>
      </c>
      <c r="F120" s="2"/>
    </row>
    <row r="121" spans="1:9" x14ac:dyDescent="0.4">
      <c r="A121" t="s">
        <v>20</v>
      </c>
      <c r="B121">
        <v>14</v>
      </c>
      <c r="D121">
        <v>4.2000000000000003E-2</v>
      </c>
      <c r="F121" s="2"/>
    </row>
    <row r="122" spans="1:9" x14ac:dyDescent="0.4">
      <c r="A122" t="s">
        <v>20</v>
      </c>
      <c r="B122">
        <v>14</v>
      </c>
      <c r="D122">
        <v>8.3000000000000004E-2</v>
      </c>
      <c r="F122" s="2"/>
    </row>
    <row r="123" spans="1:9" x14ac:dyDescent="0.4">
      <c r="A123" t="s">
        <v>20</v>
      </c>
      <c r="B123">
        <v>14</v>
      </c>
      <c r="D123">
        <v>7.1999999999999995E-2</v>
      </c>
      <c r="F123" s="2"/>
    </row>
    <row r="124" spans="1:9" x14ac:dyDescent="0.4">
      <c r="A124" t="s">
        <v>20</v>
      </c>
      <c r="B124">
        <v>14</v>
      </c>
      <c r="D124">
        <v>0.05</v>
      </c>
      <c r="F124" s="2"/>
    </row>
    <row r="125" spans="1:9" x14ac:dyDescent="0.4">
      <c r="A125" t="s">
        <v>20</v>
      </c>
      <c r="B125">
        <v>14</v>
      </c>
      <c r="D125">
        <v>5.5E-2</v>
      </c>
      <c r="F125" s="2"/>
    </row>
    <row r="126" spans="1:9" x14ac:dyDescent="0.4">
      <c r="A126" s="1" t="s">
        <v>21</v>
      </c>
      <c r="B126">
        <v>15</v>
      </c>
      <c r="C126">
        <v>3.899</v>
      </c>
      <c r="D126">
        <v>8.1000000000000003E-2</v>
      </c>
      <c r="E126" s="3">
        <f>SUM(D126:D138)</f>
        <v>0.53599999999999992</v>
      </c>
      <c r="F126" s="2">
        <f t="shared" si="1"/>
        <v>13.747114644780712</v>
      </c>
      <c r="G126">
        <v>13.94</v>
      </c>
      <c r="H126">
        <v>1.044</v>
      </c>
      <c r="I126" s="2">
        <f>H126/G126*100</f>
        <v>7.4892395982783366</v>
      </c>
    </row>
    <row r="127" spans="1:9" x14ac:dyDescent="0.4">
      <c r="A127" s="1" t="s">
        <v>21</v>
      </c>
      <c r="B127">
        <v>15</v>
      </c>
      <c r="D127">
        <v>3.5999999999999997E-2</v>
      </c>
      <c r="F127" s="2"/>
    </row>
    <row r="128" spans="1:9" x14ac:dyDescent="0.4">
      <c r="A128" s="1" t="s">
        <v>21</v>
      </c>
      <c r="B128">
        <v>15</v>
      </c>
      <c r="D128">
        <v>5.0999999999999997E-2</v>
      </c>
      <c r="F128" s="2"/>
    </row>
    <row r="129" spans="1:6" x14ac:dyDescent="0.4">
      <c r="A129" s="1" t="s">
        <v>21</v>
      </c>
      <c r="B129">
        <v>15</v>
      </c>
      <c r="D129">
        <v>1.9E-2</v>
      </c>
      <c r="F129" s="2"/>
    </row>
    <row r="130" spans="1:6" x14ac:dyDescent="0.4">
      <c r="A130" s="1" t="s">
        <v>21</v>
      </c>
      <c r="B130">
        <v>15</v>
      </c>
      <c r="D130">
        <v>3.2000000000000001E-2</v>
      </c>
      <c r="F130" s="2"/>
    </row>
    <row r="131" spans="1:6" x14ac:dyDescent="0.4">
      <c r="A131" s="1" t="s">
        <v>21</v>
      </c>
      <c r="B131">
        <v>15</v>
      </c>
      <c r="D131">
        <v>3.6999999999999998E-2</v>
      </c>
      <c r="F131" s="2"/>
    </row>
    <row r="132" spans="1:6" x14ac:dyDescent="0.4">
      <c r="A132" s="1" t="s">
        <v>21</v>
      </c>
      <c r="B132">
        <v>15</v>
      </c>
      <c r="D132">
        <v>3.9E-2</v>
      </c>
      <c r="F132" s="2"/>
    </row>
    <row r="133" spans="1:6" x14ac:dyDescent="0.4">
      <c r="A133" s="1" t="s">
        <v>21</v>
      </c>
      <c r="B133">
        <v>15</v>
      </c>
      <c r="D133">
        <v>4.1000000000000002E-2</v>
      </c>
      <c r="F133" s="2"/>
    </row>
    <row r="134" spans="1:6" x14ac:dyDescent="0.4">
      <c r="A134" s="1" t="s">
        <v>21</v>
      </c>
      <c r="B134">
        <v>15</v>
      </c>
      <c r="D134">
        <v>3.9E-2</v>
      </c>
      <c r="F134" s="2"/>
    </row>
    <row r="135" spans="1:6" x14ac:dyDescent="0.4">
      <c r="A135" s="1" t="s">
        <v>21</v>
      </c>
      <c r="B135">
        <v>15</v>
      </c>
      <c r="D135">
        <v>2.1999999999999999E-2</v>
      </c>
      <c r="F135" s="2"/>
    </row>
    <row r="136" spans="1:6" x14ac:dyDescent="0.4">
      <c r="A136" s="1" t="s">
        <v>21</v>
      </c>
      <c r="B136">
        <v>15</v>
      </c>
      <c r="D136">
        <v>3.7999999999999999E-2</v>
      </c>
      <c r="F136" s="2"/>
    </row>
    <row r="137" spans="1:6" x14ac:dyDescent="0.4">
      <c r="A137" s="1" t="s">
        <v>21</v>
      </c>
      <c r="B137">
        <v>15</v>
      </c>
      <c r="D137">
        <v>4.3999999999999997E-2</v>
      </c>
      <c r="F137" s="2"/>
    </row>
    <row r="138" spans="1:6" x14ac:dyDescent="0.4">
      <c r="A138" s="1" t="s">
        <v>21</v>
      </c>
      <c r="B138">
        <v>15</v>
      </c>
      <c r="D138">
        <v>5.7000000000000002E-2</v>
      </c>
      <c r="F138" s="2"/>
    </row>
    <row r="139" spans="1:6" x14ac:dyDescent="0.4">
      <c r="A139" s="1" t="s">
        <v>21</v>
      </c>
      <c r="B139">
        <v>16</v>
      </c>
      <c r="C139">
        <v>4.3040000000000003</v>
      </c>
      <c r="D139">
        <v>7.8E-2</v>
      </c>
      <c r="E139" s="3">
        <f>SUM(D139:D152)</f>
        <v>0.70500000000000018</v>
      </c>
      <c r="F139" s="2">
        <f t="shared" si="1"/>
        <v>16.380111524163571</v>
      </c>
    </row>
    <row r="140" spans="1:6" x14ac:dyDescent="0.4">
      <c r="A140" s="1" t="s">
        <v>21</v>
      </c>
      <c r="B140">
        <v>16</v>
      </c>
      <c r="D140">
        <v>7.3999999999999996E-2</v>
      </c>
      <c r="F140" s="2"/>
    </row>
    <row r="141" spans="1:6" x14ac:dyDescent="0.4">
      <c r="A141" s="1" t="s">
        <v>21</v>
      </c>
      <c r="B141">
        <v>16</v>
      </c>
      <c r="D141">
        <v>4.8000000000000001E-2</v>
      </c>
      <c r="F141" s="2"/>
    </row>
    <row r="142" spans="1:6" x14ac:dyDescent="0.4">
      <c r="A142" s="1" t="s">
        <v>21</v>
      </c>
      <c r="B142">
        <v>16</v>
      </c>
      <c r="D142">
        <v>4.1000000000000002E-2</v>
      </c>
      <c r="F142" s="2"/>
    </row>
    <row r="143" spans="1:6" x14ac:dyDescent="0.4">
      <c r="A143" s="1" t="s">
        <v>21</v>
      </c>
      <c r="B143">
        <v>16</v>
      </c>
      <c r="D143">
        <v>5.7000000000000002E-2</v>
      </c>
      <c r="F143" s="2"/>
    </row>
    <row r="144" spans="1:6" x14ac:dyDescent="0.4">
      <c r="A144" s="1" t="s">
        <v>21</v>
      </c>
      <c r="B144">
        <v>16</v>
      </c>
      <c r="D144">
        <v>4.4999999999999998E-2</v>
      </c>
      <c r="F144" s="2"/>
    </row>
    <row r="145" spans="1:6" x14ac:dyDescent="0.4">
      <c r="A145" s="1" t="s">
        <v>21</v>
      </c>
      <c r="B145">
        <v>16</v>
      </c>
      <c r="D145">
        <v>0.05</v>
      </c>
      <c r="F145" s="2"/>
    </row>
    <row r="146" spans="1:6" x14ac:dyDescent="0.4">
      <c r="A146" s="1" t="s">
        <v>21</v>
      </c>
      <c r="B146">
        <v>16</v>
      </c>
      <c r="D146">
        <v>5.3999999999999999E-2</v>
      </c>
      <c r="F146" s="2"/>
    </row>
    <row r="147" spans="1:6" x14ac:dyDescent="0.4">
      <c r="A147" s="1" t="s">
        <v>21</v>
      </c>
      <c r="B147">
        <v>16</v>
      </c>
      <c r="D147">
        <v>3.6999999999999998E-2</v>
      </c>
      <c r="F147" s="2"/>
    </row>
    <row r="148" spans="1:6" x14ac:dyDescent="0.4">
      <c r="A148" s="1" t="s">
        <v>21</v>
      </c>
      <c r="B148">
        <v>16</v>
      </c>
      <c r="D148">
        <v>2.9000000000000001E-2</v>
      </c>
      <c r="F148" s="2"/>
    </row>
    <row r="149" spans="1:6" x14ac:dyDescent="0.4">
      <c r="A149" s="1" t="s">
        <v>21</v>
      </c>
      <c r="B149">
        <v>16</v>
      </c>
      <c r="D149">
        <v>3.5000000000000003E-2</v>
      </c>
      <c r="F149" s="2"/>
    </row>
    <row r="150" spans="1:6" x14ac:dyDescent="0.4">
      <c r="A150" s="1" t="s">
        <v>21</v>
      </c>
      <c r="B150">
        <v>16</v>
      </c>
      <c r="D150">
        <v>5.3999999999999999E-2</v>
      </c>
      <c r="F150" s="2"/>
    </row>
    <row r="151" spans="1:6" x14ac:dyDescent="0.4">
      <c r="A151" s="1" t="s">
        <v>21</v>
      </c>
      <c r="B151">
        <v>16</v>
      </c>
      <c r="D151">
        <v>4.7E-2</v>
      </c>
      <c r="F151" s="2"/>
    </row>
    <row r="152" spans="1:6" x14ac:dyDescent="0.4">
      <c r="A152" s="1" t="s">
        <v>21</v>
      </c>
      <c r="B152">
        <v>16</v>
      </c>
      <c r="D152">
        <v>5.6000000000000001E-2</v>
      </c>
      <c r="F152" s="2"/>
    </row>
    <row r="153" spans="1:6" x14ac:dyDescent="0.4">
      <c r="A153" s="1" t="s">
        <v>21</v>
      </c>
      <c r="B153">
        <v>17</v>
      </c>
      <c r="C153">
        <v>3.74</v>
      </c>
      <c r="D153">
        <v>5.8000000000000003E-2</v>
      </c>
      <c r="E153" s="3">
        <f>SUM(D153:D165)</f>
        <v>0.59700000000000009</v>
      </c>
      <c r="F153" s="2">
        <f t="shared" ref="F153:F181" si="2">E153/C153*100</f>
        <v>15.962566844919786</v>
      </c>
    </row>
    <row r="154" spans="1:6" x14ac:dyDescent="0.4">
      <c r="A154" s="1" t="s">
        <v>21</v>
      </c>
      <c r="B154">
        <v>17</v>
      </c>
      <c r="D154">
        <v>4.4999999999999998E-2</v>
      </c>
      <c r="F154" s="2"/>
    </row>
    <row r="155" spans="1:6" x14ac:dyDescent="0.4">
      <c r="A155" s="1" t="s">
        <v>21</v>
      </c>
      <c r="B155">
        <v>17</v>
      </c>
      <c r="D155">
        <v>4.1000000000000002E-2</v>
      </c>
      <c r="F155" s="2"/>
    </row>
    <row r="156" spans="1:6" x14ac:dyDescent="0.4">
      <c r="A156" s="1" t="s">
        <v>21</v>
      </c>
      <c r="B156">
        <v>17</v>
      </c>
      <c r="D156">
        <v>7.0000000000000007E-2</v>
      </c>
      <c r="F156" s="2"/>
    </row>
    <row r="157" spans="1:6" x14ac:dyDescent="0.4">
      <c r="A157" s="1" t="s">
        <v>21</v>
      </c>
      <c r="B157">
        <v>17</v>
      </c>
      <c r="D157">
        <v>4.5999999999999999E-2</v>
      </c>
      <c r="F157" s="2"/>
    </row>
    <row r="158" spans="1:6" x14ac:dyDescent="0.4">
      <c r="A158" s="1" t="s">
        <v>21</v>
      </c>
      <c r="B158">
        <v>17</v>
      </c>
      <c r="D158">
        <v>5.8000000000000003E-2</v>
      </c>
      <c r="F158" s="2"/>
    </row>
    <row r="159" spans="1:6" x14ac:dyDescent="0.4">
      <c r="A159" s="1" t="s">
        <v>21</v>
      </c>
      <c r="B159">
        <v>17</v>
      </c>
      <c r="D159">
        <v>3.3000000000000002E-2</v>
      </c>
      <c r="F159" s="2"/>
    </row>
    <row r="160" spans="1:6" x14ac:dyDescent="0.4">
      <c r="A160" s="1" t="s">
        <v>21</v>
      </c>
      <c r="B160">
        <v>17</v>
      </c>
      <c r="D160">
        <v>3.3000000000000002E-2</v>
      </c>
      <c r="F160" s="2"/>
    </row>
    <row r="161" spans="1:6" x14ac:dyDescent="0.4">
      <c r="A161" s="1" t="s">
        <v>21</v>
      </c>
      <c r="B161">
        <v>17</v>
      </c>
      <c r="D161">
        <v>3.5000000000000003E-2</v>
      </c>
      <c r="F161" s="2"/>
    </row>
    <row r="162" spans="1:6" x14ac:dyDescent="0.4">
      <c r="A162" s="1" t="s">
        <v>21</v>
      </c>
      <c r="B162">
        <v>17</v>
      </c>
      <c r="D162">
        <v>2.3E-2</v>
      </c>
      <c r="F162" s="2"/>
    </row>
    <row r="163" spans="1:6" x14ac:dyDescent="0.4">
      <c r="A163" s="1" t="s">
        <v>21</v>
      </c>
      <c r="B163">
        <v>17</v>
      </c>
      <c r="D163">
        <v>0.05</v>
      </c>
      <c r="F163" s="2"/>
    </row>
    <row r="164" spans="1:6" x14ac:dyDescent="0.4">
      <c r="A164" s="1" t="s">
        <v>21</v>
      </c>
      <c r="B164">
        <v>17</v>
      </c>
      <c r="D164">
        <v>4.8000000000000001E-2</v>
      </c>
      <c r="F164" s="2"/>
    </row>
    <row r="165" spans="1:6" x14ac:dyDescent="0.4">
      <c r="A165" s="1" t="s">
        <v>21</v>
      </c>
      <c r="B165">
        <v>17</v>
      </c>
      <c r="D165">
        <v>5.7000000000000002E-2</v>
      </c>
      <c r="F165" s="2"/>
    </row>
    <row r="166" spans="1:6" x14ac:dyDescent="0.4">
      <c r="A166" s="1" t="s">
        <v>21</v>
      </c>
      <c r="B166">
        <v>18</v>
      </c>
      <c r="C166">
        <v>3.8079999999999998</v>
      </c>
      <c r="D166">
        <v>5.3999999999999999E-2</v>
      </c>
      <c r="E166" s="3">
        <f>SUM(D166:D180)</f>
        <v>0.65099999999999991</v>
      </c>
      <c r="F166" s="2">
        <f t="shared" si="2"/>
        <v>17.095588235294116</v>
      </c>
    </row>
    <row r="167" spans="1:6" x14ac:dyDescent="0.4">
      <c r="A167" s="1" t="s">
        <v>21</v>
      </c>
      <c r="B167">
        <v>18</v>
      </c>
      <c r="D167">
        <v>4.2999999999999997E-2</v>
      </c>
      <c r="F167" s="2"/>
    </row>
    <row r="168" spans="1:6" x14ac:dyDescent="0.4">
      <c r="A168" s="1" t="s">
        <v>21</v>
      </c>
      <c r="B168">
        <v>18</v>
      </c>
      <c r="D168">
        <v>2.4E-2</v>
      </c>
      <c r="F168" s="2"/>
    </row>
    <row r="169" spans="1:6" x14ac:dyDescent="0.4">
      <c r="A169" s="1" t="s">
        <v>21</v>
      </c>
      <c r="B169">
        <v>18</v>
      </c>
      <c r="D169">
        <v>2.8000000000000001E-2</v>
      </c>
      <c r="F169" s="2"/>
    </row>
    <row r="170" spans="1:6" x14ac:dyDescent="0.4">
      <c r="A170" s="1" t="s">
        <v>21</v>
      </c>
      <c r="B170">
        <v>18</v>
      </c>
      <c r="D170">
        <v>4.3999999999999997E-2</v>
      </c>
      <c r="F170" s="2"/>
    </row>
    <row r="171" spans="1:6" x14ac:dyDescent="0.4">
      <c r="A171" s="1" t="s">
        <v>21</v>
      </c>
      <c r="B171">
        <v>18</v>
      </c>
      <c r="D171">
        <v>5.0999999999999997E-2</v>
      </c>
      <c r="F171" s="2"/>
    </row>
    <row r="172" spans="1:6" x14ac:dyDescent="0.4">
      <c r="A172" s="1" t="s">
        <v>21</v>
      </c>
      <c r="B172">
        <v>18</v>
      </c>
      <c r="D172">
        <v>2.5000000000000001E-2</v>
      </c>
      <c r="F172" s="2"/>
    </row>
    <row r="173" spans="1:6" x14ac:dyDescent="0.4">
      <c r="A173" s="1" t="s">
        <v>21</v>
      </c>
      <c r="B173">
        <v>18</v>
      </c>
      <c r="D173">
        <v>4.4999999999999998E-2</v>
      </c>
      <c r="F173" s="2"/>
    </row>
    <row r="174" spans="1:6" x14ac:dyDescent="0.4">
      <c r="A174" s="1" t="s">
        <v>21</v>
      </c>
      <c r="B174">
        <v>18</v>
      </c>
      <c r="D174">
        <v>3.9E-2</v>
      </c>
      <c r="F174" s="2"/>
    </row>
    <row r="175" spans="1:6" x14ac:dyDescent="0.4">
      <c r="A175" s="1" t="s">
        <v>21</v>
      </c>
      <c r="B175">
        <v>18</v>
      </c>
      <c r="D175">
        <v>3.7999999999999999E-2</v>
      </c>
      <c r="F175" s="2"/>
    </row>
    <row r="176" spans="1:6" x14ac:dyDescent="0.4">
      <c r="A176" s="1" t="s">
        <v>21</v>
      </c>
      <c r="B176">
        <v>18</v>
      </c>
      <c r="D176">
        <v>3.7999999999999999E-2</v>
      </c>
      <c r="F176" s="2"/>
    </row>
    <row r="177" spans="1:9" x14ac:dyDescent="0.4">
      <c r="A177" s="1" t="s">
        <v>21</v>
      </c>
      <c r="B177">
        <v>18</v>
      </c>
      <c r="D177">
        <v>5.0999999999999997E-2</v>
      </c>
      <c r="F177" s="2"/>
    </row>
    <row r="178" spans="1:9" x14ac:dyDescent="0.4">
      <c r="A178" s="1" t="s">
        <v>21</v>
      </c>
      <c r="B178">
        <v>18</v>
      </c>
      <c r="D178">
        <v>3.4000000000000002E-2</v>
      </c>
      <c r="F178" s="2"/>
    </row>
    <row r="179" spans="1:9" x14ac:dyDescent="0.4">
      <c r="A179" s="1" t="s">
        <v>21</v>
      </c>
      <c r="B179">
        <v>18</v>
      </c>
      <c r="D179">
        <v>5.1999999999999998E-2</v>
      </c>
      <c r="F179" s="2"/>
    </row>
    <row r="180" spans="1:9" x14ac:dyDescent="0.4">
      <c r="A180" s="1" t="s">
        <v>21</v>
      </c>
      <c r="B180">
        <v>18</v>
      </c>
      <c r="D180">
        <v>8.5000000000000006E-2</v>
      </c>
      <c r="F180" s="2"/>
    </row>
    <row r="181" spans="1:9" x14ac:dyDescent="0.4">
      <c r="A181" s="1" t="s">
        <v>22</v>
      </c>
      <c r="B181">
        <v>19</v>
      </c>
      <c r="C181">
        <v>5.6379999999999999</v>
      </c>
      <c r="D181">
        <v>9.4E-2</v>
      </c>
      <c r="E181" s="3">
        <f>SUM(D181:D196)</f>
        <v>1.0479999999999998</v>
      </c>
      <c r="F181" s="2">
        <f t="shared" si="2"/>
        <v>18.588151826888964</v>
      </c>
      <c r="G181">
        <v>3285789</v>
      </c>
      <c r="H181">
        <v>205394</v>
      </c>
      <c r="I181" s="2">
        <f>H181/G181*100</f>
        <v>6.2509795972900264</v>
      </c>
    </row>
    <row r="182" spans="1:9" x14ac:dyDescent="0.4">
      <c r="A182" s="1" t="s">
        <v>22</v>
      </c>
      <c r="B182">
        <v>19</v>
      </c>
      <c r="D182">
        <v>6.5000000000000002E-2</v>
      </c>
      <c r="F182" s="2"/>
      <c r="I182" s="9"/>
    </row>
    <row r="183" spans="1:9" x14ac:dyDescent="0.4">
      <c r="A183" s="1" t="s">
        <v>22</v>
      </c>
      <c r="B183">
        <v>19</v>
      </c>
      <c r="D183">
        <v>0.05</v>
      </c>
      <c r="F183" s="2"/>
    </row>
    <row r="184" spans="1:9" x14ac:dyDescent="0.4">
      <c r="A184" s="1" t="s">
        <v>22</v>
      </c>
      <c r="B184">
        <v>19</v>
      </c>
      <c r="D184">
        <v>6.0999999999999999E-2</v>
      </c>
      <c r="F184" s="2"/>
    </row>
    <row r="185" spans="1:9" x14ac:dyDescent="0.4">
      <c r="A185" s="1" t="s">
        <v>22</v>
      </c>
      <c r="B185">
        <v>19</v>
      </c>
      <c r="D185">
        <v>7.8E-2</v>
      </c>
      <c r="F185" s="2"/>
    </row>
    <row r="186" spans="1:9" x14ac:dyDescent="0.4">
      <c r="A186" s="1" t="s">
        <v>22</v>
      </c>
      <c r="B186">
        <v>19</v>
      </c>
      <c r="D186">
        <v>6.4000000000000001E-2</v>
      </c>
      <c r="F186" s="2"/>
    </row>
    <row r="187" spans="1:9" x14ac:dyDescent="0.4">
      <c r="A187" s="1" t="s">
        <v>22</v>
      </c>
      <c r="B187">
        <v>19</v>
      </c>
      <c r="D187">
        <v>5.0999999999999997E-2</v>
      </c>
      <c r="F187" s="2"/>
    </row>
    <row r="188" spans="1:9" x14ac:dyDescent="0.4">
      <c r="A188" s="1" t="s">
        <v>22</v>
      </c>
      <c r="B188">
        <v>19</v>
      </c>
      <c r="D188">
        <v>5.0999999999999997E-2</v>
      </c>
      <c r="F188" s="2"/>
    </row>
    <row r="189" spans="1:9" x14ac:dyDescent="0.4">
      <c r="A189" s="1" t="s">
        <v>22</v>
      </c>
      <c r="B189">
        <v>19</v>
      </c>
      <c r="D189">
        <v>0.06</v>
      </c>
      <c r="F189" s="2"/>
    </row>
    <row r="190" spans="1:9" x14ac:dyDescent="0.4">
      <c r="A190" s="1" t="s">
        <v>22</v>
      </c>
      <c r="B190">
        <v>19</v>
      </c>
      <c r="D190">
        <v>5.8999999999999997E-2</v>
      </c>
      <c r="F190" s="2"/>
    </row>
    <row r="191" spans="1:9" x14ac:dyDescent="0.4">
      <c r="A191" s="1" t="s">
        <v>22</v>
      </c>
      <c r="B191">
        <v>19</v>
      </c>
      <c r="D191">
        <v>7.0999999999999994E-2</v>
      </c>
      <c r="F191" s="2"/>
    </row>
    <row r="192" spans="1:9" x14ac:dyDescent="0.4">
      <c r="A192" s="1" t="s">
        <v>22</v>
      </c>
      <c r="B192">
        <v>19</v>
      </c>
      <c r="D192">
        <v>6.3E-2</v>
      </c>
      <c r="F192" s="2"/>
    </row>
    <row r="193" spans="1:6" x14ac:dyDescent="0.4">
      <c r="A193" s="1" t="s">
        <v>22</v>
      </c>
      <c r="B193">
        <v>19</v>
      </c>
      <c r="D193">
        <v>4.5999999999999999E-2</v>
      </c>
      <c r="F193" s="2"/>
    </row>
    <row r="194" spans="1:6" x14ac:dyDescent="0.4">
      <c r="A194" s="1" t="s">
        <v>22</v>
      </c>
      <c r="B194">
        <v>19</v>
      </c>
      <c r="D194">
        <v>7.9000000000000001E-2</v>
      </c>
      <c r="F194" s="2"/>
    </row>
    <row r="195" spans="1:6" x14ac:dyDescent="0.4">
      <c r="A195" s="1" t="s">
        <v>22</v>
      </c>
      <c r="B195">
        <v>19</v>
      </c>
      <c r="D195">
        <v>7.6999999999999999E-2</v>
      </c>
      <c r="F195" s="2"/>
    </row>
    <row r="196" spans="1:6" x14ac:dyDescent="0.4">
      <c r="A196" s="1" t="s">
        <v>22</v>
      </c>
      <c r="B196">
        <v>19</v>
      </c>
      <c r="D196">
        <v>7.9000000000000001E-2</v>
      </c>
      <c r="F196" s="2"/>
    </row>
    <row r="197" spans="1:6" x14ac:dyDescent="0.4">
      <c r="A197" s="1" t="s">
        <v>22</v>
      </c>
      <c r="B197">
        <v>20</v>
      </c>
      <c r="C197">
        <v>4.34</v>
      </c>
      <c r="D197">
        <v>0.115</v>
      </c>
      <c r="E197" s="3">
        <f>SUM(D197:D209)</f>
        <v>0.84900000000000009</v>
      </c>
      <c r="F197" s="2">
        <f t="shared" ref="F197" si="3">E197/C197*100</f>
        <v>19.562211981566826</v>
      </c>
    </row>
    <row r="198" spans="1:6" x14ac:dyDescent="0.4">
      <c r="A198" s="1" t="s">
        <v>22</v>
      </c>
      <c r="B198">
        <v>20</v>
      </c>
      <c r="D198">
        <v>6.4000000000000001E-2</v>
      </c>
      <c r="F198" s="2"/>
    </row>
    <row r="199" spans="1:6" x14ac:dyDescent="0.4">
      <c r="A199" s="1" t="s">
        <v>22</v>
      </c>
      <c r="B199">
        <v>20</v>
      </c>
      <c r="D199">
        <v>5.8000000000000003E-2</v>
      </c>
      <c r="F199" s="2"/>
    </row>
    <row r="200" spans="1:6" x14ac:dyDescent="0.4">
      <c r="A200" s="1" t="s">
        <v>22</v>
      </c>
      <c r="B200">
        <v>20</v>
      </c>
      <c r="D200">
        <v>6.9000000000000006E-2</v>
      </c>
      <c r="F200" s="2"/>
    </row>
    <row r="201" spans="1:6" x14ac:dyDescent="0.4">
      <c r="A201" s="1" t="s">
        <v>22</v>
      </c>
      <c r="B201">
        <v>20</v>
      </c>
      <c r="D201">
        <v>6.5000000000000002E-2</v>
      </c>
      <c r="F201" s="2"/>
    </row>
    <row r="202" spans="1:6" x14ac:dyDescent="0.4">
      <c r="A202" s="1" t="s">
        <v>22</v>
      </c>
      <c r="B202">
        <v>20</v>
      </c>
      <c r="D202">
        <v>6.2E-2</v>
      </c>
      <c r="F202" s="2"/>
    </row>
    <row r="203" spans="1:6" x14ac:dyDescent="0.4">
      <c r="A203" s="1" t="s">
        <v>22</v>
      </c>
      <c r="B203">
        <v>20</v>
      </c>
      <c r="D203">
        <v>5.6000000000000001E-2</v>
      </c>
      <c r="F203" s="2"/>
    </row>
    <row r="204" spans="1:6" x14ac:dyDescent="0.4">
      <c r="A204" s="1" t="s">
        <v>22</v>
      </c>
      <c r="B204">
        <v>20</v>
      </c>
      <c r="D204">
        <v>3.4000000000000002E-2</v>
      </c>
      <c r="F204" s="2"/>
    </row>
    <row r="205" spans="1:6" x14ac:dyDescent="0.4">
      <c r="A205" s="1" t="s">
        <v>22</v>
      </c>
      <c r="B205">
        <v>20</v>
      </c>
      <c r="D205">
        <v>4.4999999999999998E-2</v>
      </c>
      <c r="F205" s="2"/>
    </row>
    <row r="206" spans="1:6" x14ac:dyDescent="0.4">
      <c r="A206" s="1" t="s">
        <v>22</v>
      </c>
      <c r="B206">
        <v>20</v>
      </c>
      <c r="D206">
        <v>8.5000000000000006E-2</v>
      </c>
      <c r="F206" s="2"/>
    </row>
    <row r="207" spans="1:6" x14ac:dyDescent="0.4">
      <c r="A207" s="1" t="s">
        <v>22</v>
      </c>
      <c r="B207">
        <v>20</v>
      </c>
      <c r="D207">
        <v>0.09</v>
      </c>
      <c r="F207" s="2"/>
    </row>
    <row r="208" spans="1:6" x14ac:dyDescent="0.4">
      <c r="A208" s="1" t="s">
        <v>22</v>
      </c>
      <c r="B208">
        <v>20</v>
      </c>
      <c r="D208">
        <v>5.8999999999999997E-2</v>
      </c>
      <c r="F208" s="2"/>
    </row>
    <row r="209" spans="1:14" x14ac:dyDescent="0.4">
      <c r="A209" s="1" t="s">
        <v>22</v>
      </c>
      <c r="B209">
        <v>20</v>
      </c>
      <c r="D209">
        <v>4.7E-2</v>
      </c>
      <c r="F209" s="2"/>
    </row>
    <row r="210" spans="1:14" x14ac:dyDescent="0.4">
      <c r="F210" s="4">
        <f>AVERAGE(F2:F209)</f>
        <v>23.007666156276283</v>
      </c>
    </row>
    <row r="211" spans="1:14" x14ac:dyDescent="0.4">
      <c r="A211" s="1" t="s">
        <v>39</v>
      </c>
      <c r="G211">
        <v>11.38</v>
      </c>
      <c r="H211">
        <v>0.80800000000000005</v>
      </c>
      <c r="I211" s="2">
        <f>H211/G211*100</f>
        <v>7.1001757469244282</v>
      </c>
    </row>
    <row r="212" spans="1:14" x14ac:dyDescent="0.4">
      <c r="A212" s="1" t="s">
        <v>40</v>
      </c>
      <c r="G212">
        <v>9.1539999999999999</v>
      </c>
      <c r="H212">
        <v>0.64500000000000002</v>
      </c>
      <c r="I212" s="2">
        <f>H212/G212*100</f>
        <v>7.0461000655451178</v>
      </c>
    </row>
    <row r="213" spans="1:14" x14ac:dyDescent="0.4">
      <c r="A213" s="1" t="s">
        <v>41</v>
      </c>
      <c r="G213">
        <v>11.128</v>
      </c>
      <c r="H213">
        <v>1.2889999999999999</v>
      </c>
      <c r="I213" s="2">
        <f>H213/G213*100</f>
        <v>11.583393242271747</v>
      </c>
      <c r="N213" s="9"/>
    </row>
    <row r="214" spans="1:14" x14ac:dyDescent="0.4">
      <c r="M214" s="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59D6A-7A86-4073-90F1-C1800D9A013B}">
  <dimension ref="A1:H26"/>
  <sheetViews>
    <sheetView workbookViewId="0">
      <selection activeCell="F11" sqref="F11"/>
    </sheetView>
  </sheetViews>
  <sheetFormatPr defaultRowHeight="17" x14ac:dyDescent="0.4"/>
  <cols>
    <col min="1" max="1" width="9.81640625" customWidth="1"/>
    <col min="2" max="4" width="12.1796875" customWidth="1"/>
    <col min="5" max="5" width="12" customWidth="1"/>
  </cols>
  <sheetData>
    <row r="1" spans="1:8" x14ac:dyDescent="0.4">
      <c r="C1" t="s">
        <v>37</v>
      </c>
    </row>
    <row r="2" spans="1:8" x14ac:dyDescent="0.4">
      <c r="A2" t="s">
        <v>2</v>
      </c>
      <c r="B2" s="8" t="s">
        <v>4</v>
      </c>
      <c r="C2" s="5" t="s">
        <v>34</v>
      </c>
      <c r="D2" s="8" t="s">
        <v>4</v>
      </c>
      <c r="E2" s="5" t="s">
        <v>35</v>
      </c>
    </row>
    <row r="3" spans="1:8" x14ac:dyDescent="0.4">
      <c r="A3" t="s">
        <v>18</v>
      </c>
      <c r="B3">
        <v>1</v>
      </c>
      <c r="C3" s="2">
        <v>21.821036106750395</v>
      </c>
      <c r="D3" s="5" t="s">
        <v>18</v>
      </c>
      <c r="E3" s="2">
        <v>2.6859638829128363</v>
      </c>
    </row>
    <row r="4" spans="1:8" x14ac:dyDescent="0.4">
      <c r="A4" t="s">
        <v>18</v>
      </c>
      <c r="B4">
        <v>2</v>
      </c>
      <c r="C4" s="2">
        <v>21.307750568038372</v>
      </c>
      <c r="D4" s="5" t="s">
        <v>20</v>
      </c>
      <c r="E4" s="2">
        <v>2.7877557268371302</v>
      </c>
      <c r="H4" s="10"/>
    </row>
    <row r="5" spans="1:8" x14ac:dyDescent="0.4">
      <c r="A5" t="s">
        <v>18</v>
      </c>
      <c r="B5">
        <v>3</v>
      </c>
      <c r="C5" s="2">
        <v>19.312406576980564</v>
      </c>
      <c r="D5" s="8" t="s">
        <v>21</v>
      </c>
      <c r="E5" s="2">
        <v>7.4892395982783366</v>
      </c>
    </row>
    <row r="6" spans="1:8" x14ac:dyDescent="0.4">
      <c r="A6" t="s">
        <v>18</v>
      </c>
      <c r="B6">
        <v>4</v>
      </c>
      <c r="C6" s="2">
        <v>30.473204104903079</v>
      </c>
      <c r="D6" s="8" t="s">
        <v>22</v>
      </c>
      <c r="E6" s="2">
        <v>6.2509795972900264</v>
      </c>
    </row>
    <row r="7" spans="1:8" x14ac:dyDescent="0.4">
      <c r="A7" t="s">
        <v>18</v>
      </c>
      <c r="B7">
        <v>5</v>
      </c>
      <c r="C7" s="2">
        <v>24.95259764884338</v>
      </c>
      <c r="D7" s="8" t="s">
        <v>39</v>
      </c>
      <c r="E7" s="2">
        <v>7.1001757469244282</v>
      </c>
    </row>
    <row r="8" spans="1:8" x14ac:dyDescent="0.4">
      <c r="A8" t="s">
        <v>20</v>
      </c>
      <c r="B8">
        <v>6</v>
      </c>
      <c r="C8" s="2">
        <v>31.986531986531986</v>
      </c>
      <c r="D8" s="8" t="s">
        <v>40</v>
      </c>
      <c r="E8" s="2">
        <v>7.0461000655451178</v>
      </c>
    </row>
    <row r="9" spans="1:8" x14ac:dyDescent="0.4">
      <c r="A9" t="s">
        <v>20</v>
      </c>
      <c r="B9">
        <v>7</v>
      </c>
      <c r="C9" s="2">
        <v>30.513595166163132</v>
      </c>
      <c r="D9" s="8" t="s">
        <v>41</v>
      </c>
      <c r="E9" s="2">
        <v>11.583393242271747</v>
      </c>
    </row>
    <row r="10" spans="1:8" x14ac:dyDescent="0.4">
      <c r="A10" t="s">
        <v>20</v>
      </c>
      <c r="B10">
        <v>8</v>
      </c>
      <c r="C10" s="2">
        <v>34.035087719298254</v>
      </c>
      <c r="D10" s="26" t="s">
        <v>36</v>
      </c>
      <c r="E10" s="28">
        <f>AVERAGE(E3:E9)</f>
        <v>6.4205154085799458</v>
      </c>
    </row>
    <row r="11" spans="1:8" x14ac:dyDescent="0.4">
      <c r="A11" t="s">
        <v>20</v>
      </c>
      <c r="B11">
        <v>9</v>
      </c>
      <c r="C11" s="2">
        <v>31.054131054131055</v>
      </c>
      <c r="D11" s="23" t="s">
        <v>42</v>
      </c>
      <c r="E11" s="24">
        <f>_xlfn.STDEV.S(E3:E9)</f>
        <v>3.0502276869191753</v>
      </c>
    </row>
    <row r="12" spans="1:8" x14ac:dyDescent="0.4">
      <c r="A12" t="s">
        <v>20</v>
      </c>
      <c r="B12">
        <v>10</v>
      </c>
      <c r="C12" s="2">
        <v>34.645669291338585</v>
      </c>
      <c r="D12" s="2"/>
    </row>
    <row r="13" spans="1:8" x14ac:dyDescent="0.4">
      <c r="A13" t="s">
        <v>20</v>
      </c>
      <c r="B13">
        <v>11</v>
      </c>
      <c r="C13" s="2">
        <v>20.321674751085023</v>
      </c>
      <c r="D13" s="26" t="s">
        <v>44</v>
      </c>
      <c r="E13" s="29">
        <f>_xlfn.STDEV.S(E3:E9)/SQRT(COUNT(E3:E9))</f>
        <v>1.1528777002445603</v>
      </c>
    </row>
    <row r="14" spans="1:8" x14ac:dyDescent="0.4">
      <c r="A14" t="s">
        <v>20</v>
      </c>
      <c r="B14">
        <v>12</v>
      </c>
      <c r="C14" s="2">
        <v>18.211981566820274</v>
      </c>
      <c r="D14" s="2"/>
    </row>
    <row r="15" spans="1:8" x14ac:dyDescent="0.4">
      <c r="A15" t="s">
        <v>20</v>
      </c>
      <c r="B15">
        <v>13</v>
      </c>
      <c r="C15" s="2">
        <v>21.906802356722014</v>
      </c>
      <c r="D15" s="2"/>
    </row>
    <row r="16" spans="1:8" x14ac:dyDescent="0.4">
      <c r="A16" t="s">
        <v>20</v>
      </c>
      <c r="B16">
        <v>14</v>
      </c>
      <c r="C16" s="2">
        <v>18.275109170305679</v>
      </c>
      <c r="D16" s="2"/>
    </row>
    <row r="17" spans="1:4" x14ac:dyDescent="0.4">
      <c r="A17" s="1" t="s">
        <v>21</v>
      </c>
      <c r="B17">
        <v>15</v>
      </c>
      <c r="C17" s="2">
        <v>13.747114644780712</v>
      </c>
      <c r="D17" s="2"/>
    </row>
    <row r="18" spans="1:4" x14ac:dyDescent="0.4">
      <c r="A18" s="1" t="s">
        <v>21</v>
      </c>
      <c r="B18">
        <v>16</v>
      </c>
      <c r="C18" s="2">
        <v>16.380111524163571</v>
      </c>
      <c r="D18" s="2"/>
    </row>
    <row r="19" spans="1:4" x14ac:dyDescent="0.4">
      <c r="A19" s="1" t="s">
        <v>21</v>
      </c>
      <c r="B19">
        <v>17</v>
      </c>
      <c r="C19" s="2">
        <v>15.962566844919786</v>
      </c>
      <c r="D19" s="2"/>
    </row>
    <row r="20" spans="1:4" x14ac:dyDescent="0.4">
      <c r="A20" s="1" t="s">
        <v>21</v>
      </c>
      <c r="B20">
        <v>18</v>
      </c>
      <c r="C20" s="2">
        <v>17.095588235294116</v>
      </c>
      <c r="D20" s="2"/>
    </row>
    <row r="21" spans="1:4" x14ac:dyDescent="0.4">
      <c r="A21" s="1" t="s">
        <v>22</v>
      </c>
      <c r="B21">
        <v>19</v>
      </c>
      <c r="C21" s="2">
        <v>18.588151826888964</v>
      </c>
      <c r="D21" s="2"/>
    </row>
    <row r="22" spans="1:4" x14ac:dyDescent="0.4">
      <c r="A22" s="1" t="s">
        <v>22</v>
      </c>
      <c r="B22">
        <v>20</v>
      </c>
      <c r="C22" s="2">
        <v>19.562211981566826</v>
      </c>
      <c r="D22" s="2"/>
    </row>
    <row r="23" spans="1:4" x14ac:dyDescent="0.4">
      <c r="B23" s="26" t="s">
        <v>36</v>
      </c>
      <c r="C23" s="28">
        <f>AVERAGE(C3:C22)</f>
        <v>23.007666156276283</v>
      </c>
    </row>
    <row r="24" spans="1:4" x14ac:dyDescent="0.4">
      <c r="B24" s="22" t="s">
        <v>42</v>
      </c>
      <c r="C24" s="24">
        <f>_xlfn.STDEV.S(C3:C22)</f>
        <v>6.6321199600802494</v>
      </c>
    </row>
    <row r="26" spans="1:4" x14ac:dyDescent="0.4">
      <c r="B26" s="26" t="s">
        <v>44</v>
      </c>
      <c r="C26" s="29">
        <f>_xlfn.STDEV.S(C3:C22)/SQRT(COUNT(C3:C22))</f>
        <v>1.4829871065672628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A796-A530-4582-B8CD-897BD1281AFE}">
  <dimension ref="A1:J99"/>
  <sheetViews>
    <sheetView tabSelected="1" topLeftCell="A91" workbookViewId="0">
      <selection activeCell="C98" sqref="C98:G99"/>
    </sheetView>
  </sheetViews>
  <sheetFormatPr defaultRowHeight="17" x14ac:dyDescent="0.4"/>
  <cols>
    <col min="1" max="1" width="10.453125" customWidth="1"/>
    <col min="8" max="9" width="10.26953125" customWidth="1"/>
  </cols>
  <sheetData>
    <row r="1" spans="1:10" x14ac:dyDescent="0.4">
      <c r="A1" t="s">
        <v>2</v>
      </c>
      <c r="B1" s="1" t="s">
        <v>4</v>
      </c>
      <c r="C1" t="s">
        <v>3</v>
      </c>
      <c r="D1" t="s">
        <v>5</v>
      </c>
      <c r="E1" t="s">
        <v>6</v>
      </c>
      <c r="F1" t="s">
        <v>19</v>
      </c>
      <c r="G1" t="s">
        <v>7</v>
      </c>
      <c r="H1" t="s">
        <v>32</v>
      </c>
      <c r="I1" t="s">
        <v>38</v>
      </c>
      <c r="J1" t="s">
        <v>33</v>
      </c>
    </row>
    <row r="2" spans="1:10" x14ac:dyDescent="0.4">
      <c r="A2" t="s">
        <v>26</v>
      </c>
      <c r="B2" s="1" t="s">
        <v>23</v>
      </c>
      <c r="C2">
        <v>1</v>
      </c>
      <c r="D2">
        <v>0.26700000000000002</v>
      </c>
      <c r="E2">
        <v>5.0000000000000001E-3</v>
      </c>
      <c r="F2" s="3">
        <f>SUM(E2:E6)</f>
        <v>2.6000000000000002E-2</v>
      </c>
      <c r="G2" s="2">
        <f>F2/D2*100</f>
        <v>9.7378277153558059</v>
      </c>
      <c r="H2">
        <v>14.65</v>
      </c>
      <c r="I2" s="2">
        <v>0.29299999999999998</v>
      </c>
      <c r="J2">
        <f>I2/H2*100</f>
        <v>1.9999999999999998</v>
      </c>
    </row>
    <row r="3" spans="1:10" x14ac:dyDescent="0.4">
      <c r="A3" t="s">
        <v>26</v>
      </c>
      <c r="B3" s="1" t="s">
        <v>23</v>
      </c>
      <c r="C3">
        <v>1</v>
      </c>
      <c r="E3">
        <v>6.0000000000000001E-3</v>
      </c>
      <c r="G3" s="2"/>
      <c r="J3" s="9"/>
    </row>
    <row r="4" spans="1:10" x14ac:dyDescent="0.4">
      <c r="A4" t="s">
        <v>26</v>
      </c>
      <c r="B4" s="1" t="s">
        <v>23</v>
      </c>
      <c r="C4">
        <v>1</v>
      </c>
      <c r="E4">
        <v>6.0000000000000001E-3</v>
      </c>
      <c r="G4" s="2"/>
    </row>
    <row r="5" spans="1:10" x14ac:dyDescent="0.4">
      <c r="A5" t="s">
        <v>26</v>
      </c>
      <c r="B5" s="1" t="s">
        <v>23</v>
      </c>
      <c r="C5">
        <v>1</v>
      </c>
      <c r="E5">
        <v>4.0000000000000001E-3</v>
      </c>
      <c r="G5" s="2"/>
    </row>
    <row r="6" spans="1:10" x14ac:dyDescent="0.4">
      <c r="A6" t="s">
        <v>26</v>
      </c>
      <c r="B6" s="1" t="s">
        <v>23</v>
      </c>
      <c r="C6">
        <v>1</v>
      </c>
      <c r="E6">
        <v>5.0000000000000001E-3</v>
      </c>
      <c r="G6" s="2"/>
    </row>
    <row r="7" spans="1:10" x14ac:dyDescent="0.4">
      <c r="A7" t="s">
        <v>26</v>
      </c>
      <c r="B7" s="1" t="s">
        <v>23</v>
      </c>
      <c r="C7">
        <v>2</v>
      </c>
      <c r="D7">
        <v>0.21099999999999999</v>
      </c>
      <c r="E7">
        <v>6.0000000000000001E-3</v>
      </c>
      <c r="F7" s="3">
        <f>SUM(E7:E10)</f>
        <v>2.3000000000000003E-2</v>
      </c>
      <c r="G7" s="2">
        <f>F7/D7*100</f>
        <v>10.900473933649291</v>
      </c>
    </row>
    <row r="8" spans="1:10" x14ac:dyDescent="0.4">
      <c r="A8" t="s">
        <v>26</v>
      </c>
      <c r="B8" s="1" t="s">
        <v>23</v>
      </c>
      <c r="C8">
        <v>2</v>
      </c>
      <c r="E8">
        <v>6.0000000000000001E-3</v>
      </c>
      <c r="G8" s="2"/>
    </row>
    <row r="9" spans="1:10" x14ac:dyDescent="0.4">
      <c r="A9" t="s">
        <v>26</v>
      </c>
      <c r="B9" s="1" t="s">
        <v>23</v>
      </c>
      <c r="C9">
        <v>2</v>
      </c>
      <c r="E9">
        <v>6.0000000000000001E-3</v>
      </c>
      <c r="G9" s="2"/>
    </row>
    <row r="10" spans="1:10" x14ac:dyDescent="0.4">
      <c r="A10" t="s">
        <v>26</v>
      </c>
      <c r="B10" s="1" t="s">
        <v>23</v>
      </c>
      <c r="C10">
        <v>2</v>
      </c>
      <c r="E10">
        <v>5.0000000000000001E-3</v>
      </c>
      <c r="G10" s="2"/>
    </row>
    <row r="11" spans="1:10" x14ac:dyDescent="0.4">
      <c r="A11" t="s">
        <v>26</v>
      </c>
      <c r="B11" s="1" t="s">
        <v>23</v>
      </c>
      <c r="C11">
        <v>3</v>
      </c>
      <c r="D11">
        <v>0.223</v>
      </c>
      <c r="E11">
        <v>6.0000000000000001E-3</v>
      </c>
      <c r="F11" s="3">
        <f>SUM(E11:E15)</f>
        <v>2.7000000000000003E-2</v>
      </c>
      <c r="G11" s="2">
        <f>F11/D11*100</f>
        <v>12.107623318385652</v>
      </c>
    </row>
    <row r="12" spans="1:10" x14ac:dyDescent="0.4">
      <c r="A12" t="s">
        <v>26</v>
      </c>
      <c r="B12" s="1" t="s">
        <v>23</v>
      </c>
      <c r="C12">
        <v>3</v>
      </c>
      <c r="E12">
        <v>5.0000000000000001E-3</v>
      </c>
      <c r="G12" s="2"/>
    </row>
    <row r="13" spans="1:10" x14ac:dyDescent="0.4">
      <c r="A13" t="s">
        <v>26</v>
      </c>
      <c r="B13" s="1" t="s">
        <v>23</v>
      </c>
      <c r="C13">
        <v>3</v>
      </c>
      <c r="E13">
        <v>5.0000000000000001E-3</v>
      </c>
      <c r="G13" s="2"/>
    </row>
    <row r="14" spans="1:10" x14ac:dyDescent="0.4">
      <c r="A14" t="s">
        <v>26</v>
      </c>
      <c r="B14" s="1" t="s">
        <v>23</v>
      </c>
      <c r="C14">
        <v>3</v>
      </c>
      <c r="E14">
        <v>5.0000000000000001E-3</v>
      </c>
      <c r="G14" s="2"/>
    </row>
    <row r="15" spans="1:10" x14ac:dyDescent="0.4">
      <c r="A15" t="s">
        <v>26</v>
      </c>
      <c r="B15" s="1" t="s">
        <v>23</v>
      </c>
      <c r="C15">
        <v>3</v>
      </c>
      <c r="E15">
        <v>6.0000000000000001E-3</v>
      </c>
      <c r="G15" s="2"/>
    </row>
    <row r="16" spans="1:10" x14ac:dyDescent="0.4">
      <c r="A16" t="s">
        <v>26</v>
      </c>
      <c r="B16" s="1" t="s">
        <v>23</v>
      </c>
      <c r="C16">
        <v>4</v>
      </c>
      <c r="D16">
        <v>0.309</v>
      </c>
      <c r="E16">
        <v>6.0000000000000001E-3</v>
      </c>
      <c r="F16" s="3">
        <f>SUM(E16:E21)</f>
        <v>3.5999999999999997E-2</v>
      </c>
      <c r="G16" s="2">
        <f>F16/D16*100</f>
        <v>11.650485436893202</v>
      </c>
    </row>
    <row r="17" spans="1:10" x14ac:dyDescent="0.4">
      <c r="A17" t="s">
        <v>26</v>
      </c>
      <c r="B17" s="1" t="s">
        <v>23</v>
      </c>
      <c r="C17">
        <v>4</v>
      </c>
      <c r="E17">
        <v>5.0000000000000001E-3</v>
      </c>
      <c r="G17" s="2"/>
    </row>
    <row r="18" spans="1:10" x14ac:dyDescent="0.4">
      <c r="A18" t="s">
        <v>26</v>
      </c>
      <c r="B18" s="1" t="s">
        <v>23</v>
      </c>
      <c r="C18">
        <v>4</v>
      </c>
      <c r="E18">
        <v>7.0000000000000001E-3</v>
      </c>
      <c r="G18" s="2"/>
    </row>
    <row r="19" spans="1:10" x14ac:dyDescent="0.4">
      <c r="A19" t="s">
        <v>26</v>
      </c>
      <c r="B19" s="1" t="s">
        <v>23</v>
      </c>
      <c r="C19">
        <v>4</v>
      </c>
      <c r="E19">
        <v>7.0000000000000001E-3</v>
      </c>
      <c r="G19" s="2"/>
    </row>
    <row r="20" spans="1:10" x14ac:dyDescent="0.4">
      <c r="A20" t="s">
        <v>26</v>
      </c>
      <c r="B20" s="1" t="s">
        <v>23</v>
      </c>
      <c r="C20">
        <v>4</v>
      </c>
      <c r="E20">
        <v>6.0000000000000001E-3</v>
      </c>
      <c r="G20" s="2"/>
    </row>
    <row r="21" spans="1:10" x14ac:dyDescent="0.4">
      <c r="A21" t="s">
        <v>26</v>
      </c>
      <c r="B21" s="1" t="s">
        <v>23</v>
      </c>
      <c r="C21">
        <v>4</v>
      </c>
      <c r="E21">
        <v>5.0000000000000001E-3</v>
      </c>
      <c r="G21" s="2"/>
    </row>
    <row r="22" spans="1:10" x14ac:dyDescent="0.4">
      <c r="A22" t="s">
        <v>26</v>
      </c>
      <c r="B22" s="1" t="s">
        <v>23</v>
      </c>
      <c r="C22">
        <v>5</v>
      </c>
      <c r="D22">
        <v>0.22600000000000001</v>
      </c>
      <c r="E22">
        <v>8.0000000000000002E-3</v>
      </c>
      <c r="F22" s="3">
        <f>SUM(E22:E25)</f>
        <v>2.5000000000000001E-2</v>
      </c>
      <c r="G22" s="2">
        <f>F22/D22*100</f>
        <v>11.061946902654867</v>
      </c>
    </row>
    <row r="23" spans="1:10" x14ac:dyDescent="0.4">
      <c r="A23" t="s">
        <v>26</v>
      </c>
      <c r="B23" s="1" t="s">
        <v>23</v>
      </c>
      <c r="C23">
        <v>5</v>
      </c>
      <c r="E23">
        <v>5.0000000000000001E-3</v>
      </c>
      <c r="G23" s="2"/>
    </row>
    <row r="24" spans="1:10" x14ac:dyDescent="0.4">
      <c r="A24" t="s">
        <v>26</v>
      </c>
      <c r="B24" s="1" t="s">
        <v>23</v>
      </c>
      <c r="C24">
        <v>5</v>
      </c>
      <c r="E24">
        <v>6.0000000000000001E-3</v>
      </c>
      <c r="G24" s="2"/>
    </row>
    <row r="25" spans="1:10" x14ac:dyDescent="0.4">
      <c r="A25" t="s">
        <v>26</v>
      </c>
      <c r="B25" s="1" t="s">
        <v>23</v>
      </c>
      <c r="C25">
        <v>5</v>
      </c>
      <c r="E25">
        <v>6.0000000000000001E-3</v>
      </c>
      <c r="G25" s="2"/>
    </row>
    <row r="26" spans="1:10" x14ac:dyDescent="0.4">
      <c r="A26" t="s">
        <v>25</v>
      </c>
      <c r="B26" s="1" t="s">
        <v>24</v>
      </c>
      <c r="C26">
        <v>6</v>
      </c>
      <c r="D26">
        <v>0.94399999999999995</v>
      </c>
      <c r="E26">
        <v>7.9000000000000001E-2</v>
      </c>
      <c r="F26" s="3">
        <f>SUM(E26:E30)</f>
        <v>0.19900000000000001</v>
      </c>
      <c r="G26" s="2">
        <f>F26/D26*100</f>
        <v>21.080508474576273</v>
      </c>
      <c r="H26" s="2">
        <v>49.106000000000002</v>
      </c>
      <c r="I26" s="2">
        <v>1.538</v>
      </c>
      <c r="J26" s="2">
        <f>I26/H26*100</f>
        <v>3.1320001629128824</v>
      </c>
    </row>
    <row r="27" spans="1:10" x14ac:dyDescent="0.4">
      <c r="A27" t="s">
        <v>25</v>
      </c>
      <c r="B27" s="1" t="s">
        <v>10</v>
      </c>
      <c r="C27">
        <v>6</v>
      </c>
      <c r="E27">
        <v>2.7E-2</v>
      </c>
      <c r="G27" s="2"/>
      <c r="J27" s="9"/>
    </row>
    <row r="28" spans="1:10" x14ac:dyDescent="0.4">
      <c r="A28" t="s">
        <v>25</v>
      </c>
      <c r="B28" s="1" t="s">
        <v>10</v>
      </c>
      <c r="C28">
        <v>6</v>
      </c>
      <c r="E28">
        <v>2.8000000000000001E-2</v>
      </c>
      <c r="G28" s="2"/>
    </row>
    <row r="29" spans="1:10" x14ac:dyDescent="0.4">
      <c r="A29" t="s">
        <v>25</v>
      </c>
      <c r="B29" s="1" t="s">
        <v>10</v>
      </c>
      <c r="C29">
        <v>6</v>
      </c>
      <c r="E29">
        <v>3.7999999999999999E-2</v>
      </c>
      <c r="G29" s="2"/>
    </row>
    <row r="30" spans="1:10" x14ac:dyDescent="0.4">
      <c r="A30" t="s">
        <v>25</v>
      </c>
      <c r="B30" s="1" t="s">
        <v>10</v>
      </c>
      <c r="C30">
        <v>6</v>
      </c>
      <c r="E30">
        <v>2.7E-2</v>
      </c>
      <c r="G30" s="2"/>
    </row>
    <row r="31" spans="1:10" x14ac:dyDescent="0.4">
      <c r="A31" t="s">
        <v>25</v>
      </c>
      <c r="B31" s="1" t="s">
        <v>10</v>
      </c>
      <c r="C31">
        <v>7</v>
      </c>
      <c r="D31">
        <v>1.252</v>
      </c>
      <c r="E31">
        <v>6.0999999999999999E-2</v>
      </c>
      <c r="F31" s="3">
        <f>SUM(E31:E35)</f>
        <v>0.21700000000000003</v>
      </c>
      <c r="G31" s="2">
        <f>F31/D31*100</f>
        <v>17.332268370607032</v>
      </c>
    </row>
    <row r="32" spans="1:10" x14ac:dyDescent="0.4">
      <c r="A32" t="s">
        <v>25</v>
      </c>
      <c r="B32" s="1" t="s">
        <v>10</v>
      </c>
      <c r="C32">
        <v>7</v>
      </c>
      <c r="E32">
        <v>4.2000000000000003E-2</v>
      </c>
      <c r="G32" s="2"/>
    </row>
    <row r="33" spans="1:10" x14ac:dyDescent="0.4">
      <c r="A33" t="s">
        <v>25</v>
      </c>
      <c r="B33" s="1" t="s">
        <v>10</v>
      </c>
      <c r="C33">
        <v>7</v>
      </c>
      <c r="E33">
        <v>4.2999999999999997E-2</v>
      </c>
      <c r="G33" s="2"/>
    </row>
    <row r="34" spans="1:10" x14ac:dyDescent="0.4">
      <c r="A34" t="s">
        <v>25</v>
      </c>
      <c r="B34" s="1" t="s">
        <v>10</v>
      </c>
      <c r="C34">
        <v>7</v>
      </c>
      <c r="E34">
        <v>3.3000000000000002E-2</v>
      </c>
      <c r="G34" s="2"/>
    </row>
    <row r="35" spans="1:10" x14ac:dyDescent="0.4">
      <c r="A35" t="s">
        <v>25</v>
      </c>
      <c r="B35" s="1" t="s">
        <v>10</v>
      </c>
      <c r="C35">
        <v>7</v>
      </c>
      <c r="E35">
        <v>3.7999999999999999E-2</v>
      </c>
      <c r="G35" s="2"/>
    </row>
    <row r="36" spans="1:10" x14ac:dyDescent="0.4">
      <c r="A36" t="s">
        <v>25</v>
      </c>
      <c r="B36" s="1" t="s">
        <v>10</v>
      </c>
      <c r="C36">
        <v>8</v>
      </c>
      <c r="D36">
        <v>1.375</v>
      </c>
      <c r="E36">
        <v>2.8000000000000001E-2</v>
      </c>
      <c r="F36" s="3">
        <f>SUM(E36:E41)</f>
        <v>0.15699999999999997</v>
      </c>
      <c r="G36" s="2">
        <f>F36/D36*100</f>
        <v>11.418181818181816</v>
      </c>
    </row>
    <row r="37" spans="1:10" x14ac:dyDescent="0.4">
      <c r="A37" t="s">
        <v>25</v>
      </c>
      <c r="B37" s="1" t="s">
        <v>10</v>
      </c>
      <c r="C37">
        <v>8</v>
      </c>
      <c r="E37">
        <v>0.03</v>
      </c>
      <c r="G37" s="2"/>
    </row>
    <row r="38" spans="1:10" x14ac:dyDescent="0.4">
      <c r="A38" t="s">
        <v>25</v>
      </c>
      <c r="B38" s="1" t="s">
        <v>10</v>
      </c>
      <c r="C38">
        <v>8</v>
      </c>
      <c r="E38">
        <v>2.7E-2</v>
      </c>
      <c r="G38" s="2"/>
    </row>
    <row r="39" spans="1:10" x14ac:dyDescent="0.4">
      <c r="A39" t="s">
        <v>25</v>
      </c>
      <c r="B39" s="1" t="s">
        <v>10</v>
      </c>
      <c r="C39">
        <v>8</v>
      </c>
      <c r="E39">
        <v>2.4E-2</v>
      </c>
      <c r="G39" s="2"/>
    </row>
    <row r="40" spans="1:10" x14ac:dyDescent="0.4">
      <c r="A40" t="s">
        <v>25</v>
      </c>
      <c r="B40" s="1" t="s">
        <v>10</v>
      </c>
      <c r="C40">
        <v>8</v>
      </c>
      <c r="E40">
        <v>2.8000000000000001E-2</v>
      </c>
      <c r="G40" s="2"/>
    </row>
    <row r="41" spans="1:10" x14ac:dyDescent="0.4">
      <c r="A41" t="s">
        <v>25</v>
      </c>
      <c r="B41" s="1" t="s">
        <v>10</v>
      </c>
      <c r="C41">
        <v>8</v>
      </c>
      <c r="E41">
        <v>0.02</v>
      </c>
      <c r="G41" s="2"/>
    </row>
    <row r="42" spans="1:10" x14ac:dyDescent="0.4">
      <c r="A42" t="s">
        <v>25</v>
      </c>
      <c r="B42" s="1" t="s">
        <v>10</v>
      </c>
      <c r="C42">
        <v>9</v>
      </c>
      <c r="D42">
        <v>1.0900000000000001</v>
      </c>
      <c r="E42">
        <v>2.5000000000000001E-2</v>
      </c>
      <c r="F42" s="3">
        <f>SUM(E42:E45)</f>
        <v>9.9000000000000005E-2</v>
      </c>
      <c r="G42" s="2">
        <f>F42/D42*100</f>
        <v>9.0825688073394488</v>
      </c>
    </row>
    <row r="43" spans="1:10" x14ac:dyDescent="0.4">
      <c r="A43" t="s">
        <v>25</v>
      </c>
      <c r="B43" s="1" t="s">
        <v>10</v>
      </c>
      <c r="C43">
        <v>9</v>
      </c>
      <c r="E43">
        <v>2.5000000000000001E-2</v>
      </c>
      <c r="G43" s="2"/>
    </row>
    <row r="44" spans="1:10" x14ac:dyDescent="0.4">
      <c r="A44" t="s">
        <v>25</v>
      </c>
      <c r="B44" s="1" t="s">
        <v>10</v>
      </c>
      <c r="C44">
        <v>9</v>
      </c>
      <c r="E44">
        <v>2.4E-2</v>
      </c>
      <c r="G44" s="2"/>
    </row>
    <row r="45" spans="1:10" x14ac:dyDescent="0.4">
      <c r="A45" t="s">
        <v>25</v>
      </c>
      <c r="B45" s="1" t="s">
        <v>10</v>
      </c>
      <c r="C45">
        <v>9</v>
      </c>
      <c r="E45">
        <v>2.5000000000000001E-2</v>
      </c>
      <c r="G45" s="2"/>
    </row>
    <row r="46" spans="1:10" x14ac:dyDescent="0.4">
      <c r="A46" t="s">
        <v>25</v>
      </c>
      <c r="B46" s="1" t="s">
        <v>27</v>
      </c>
      <c r="C46">
        <v>10</v>
      </c>
      <c r="D46">
        <v>3.2589999999999999</v>
      </c>
      <c r="E46">
        <v>8.5999999999999993E-2</v>
      </c>
      <c r="F46" s="3">
        <f>SUM(E46:E49)</f>
        <v>0.38100000000000001</v>
      </c>
      <c r="G46" s="2">
        <f>F46/D46*100</f>
        <v>11.69070266953053</v>
      </c>
      <c r="H46" s="11">
        <v>11.116</v>
      </c>
      <c r="I46" s="11">
        <v>0.25700000000000001</v>
      </c>
      <c r="J46" s="2">
        <f>I46/H46*100</f>
        <v>2.3119827275998563</v>
      </c>
    </row>
    <row r="47" spans="1:10" x14ac:dyDescent="0.4">
      <c r="A47" t="s">
        <v>25</v>
      </c>
      <c r="B47" s="1" t="s">
        <v>27</v>
      </c>
      <c r="C47">
        <v>10</v>
      </c>
      <c r="E47">
        <v>9.6000000000000002E-2</v>
      </c>
      <c r="J47" s="9"/>
    </row>
    <row r="48" spans="1:10" x14ac:dyDescent="0.4">
      <c r="A48" t="s">
        <v>25</v>
      </c>
      <c r="B48" s="1" t="s">
        <v>27</v>
      </c>
      <c r="C48">
        <v>10</v>
      </c>
      <c r="E48">
        <v>0.10299999999999999</v>
      </c>
    </row>
    <row r="49" spans="1:10" x14ac:dyDescent="0.4">
      <c r="A49" t="s">
        <v>25</v>
      </c>
      <c r="B49" s="1" t="s">
        <v>27</v>
      </c>
      <c r="C49">
        <v>10</v>
      </c>
      <c r="E49">
        <v>9.6000000000000002E-2</v>
      </c>
    </row>
    <row r="50" spans="1:10" x14ac:dyDescent="0.4">
      <c r="A50" t="s">
        <v>25</v>
      </c>
      <c r="B50" s="1" t="s">
        <v>27</v>
      </c>
      <c r="C50">
        <v>11</v>
      </c>
      <c r="D50">
        <v>3.754</v>
      </c>
      <c r="E50">
        <v>0.107</v>
      </c>
      <c r="F50" s="3">
        <f>SUM(E50:E54)</f>
        <v>0.42900000000000005</v>
      </c>
      <c r="G50" s="2">
        <f>F50/D50*100</f>
        <v>11.427810335641983</v>
      </c>
    </row>
    <row r="51" spans="1:10" x14ac:dyDescent="0.4">
      <c r="A51" t="s">
        <v>25</v>
      </c>
      <c r="B51" s="1" t="s">
        <v>27</v>
      </c>
      <c r="C51">
        <v>11</v>
      </c>
      <c r="E51">
        <v>6.8000000000000005E-2</v>
      </c>
    </row>
    <row r="52" spans="1:10" x14ac:dyDescent="0.4">
      <c r="A52" t="s">
        <v>25</v>
      </c>
      <c r="B52" s="1" t="s">
        <v>27</v>
      </c>
      <c r="C52">
        <v>11</v>
      </c>
      <c r="E52">
        <v>0.08</v>
      </c>
    </row>
    <row r="53" spans="1:10" x14ac:dyDescent="0.4">
      <c r="A53" t="s">
        <v>25</v>
      </c>
      <c r="B53" s="1" t="s">
        <v>27</v>
      </c>
      <c r="C53">
        <v>11</v>
      </c>
      <c r="E53">
        <v>7.4999999999999997E-2</v>
      </c>
    </row>
    <row r="54" spans="1:10" x14ac:dyDescent="0.4">
      <c r="A54" t="s">
        <v>25</v>
      </c>
      <c r="B54" s="1" t="s">
        <v>27</v>
      </c>
      <c r="C54">
        <v>11</v>
      </c>
      <c r="E54">
        <v>9.9000000000000005E-2</v>
      </c>
    </row>
    <row r="55" spans="1:10" x14ac:dyDescent="0.4">
      <c r="A55" t="s">
        <v>25</v>
      </c>
      <c r="B55" s="1" t="s">
        <v>27</v>
      </c>
      <c r="C55">
        <v>12</v>
      </c>
      <c r="D55">
        <v>3.07</v>
      </c>
      <c r="E55">
        <v>0.13700000000000001</v>
      </c>
      <c r="F55" s="3">
        <f>SUM(E55:E58)</f>
        <v>0.437</v>
      </c>
      <c r="G55" s="2">
        <f>F55/D55*100</f>
        <v>14.234527687296417</v>
      </c>
    </row>
    <row r="56" spans="1:10" x14ac:dyDescent="0.4">
      <c r="A56" t="s">
        <v>25</v>
      </c>
      <c r="B56" s="1" t="s">
        <v>27</v>
      </c>
      <c r="C56">
        <v>12</v>
      </c>
      <c r="E56">
        <v>0.11600000000000001</v>
      </c>
    </row>
    <row r="57" spans="1:10" x14ac:dyDescent="0.4">
      <c r="A57" t="s">
        <v>25</v>
      </c>
      <c r="B57" s="1" t="s">
        <v>27</v>
      </c>
      <c r="C57">
        <v>12</v>
      </c>
      <c r="E57">
        <v>0.10100000000000001</v>
      </c>
    </row>
    <row r="58" spans="1:10" x14ac:dyDescent="0.4">
      <c r="A58" t="s">
        <v>25</v>
      </c>
      <c r="B58" s="1" t="s">
        <v>27</v>
      </c>
      <c r="C58">
        <v>12</v>
      </c>
      <c r="E58">
        <v>8.3000000000000004E-2</v>
      </c>
    </row>
    <row r="59" spans="1:10" x14ac:dyDescent="0.4">
      <c r="A59" t="s">
        <v>25</v>
      </c>
      <c r="B59" s="1" t="s">
        <v>27</v>
      </c>
      <c r="C59">
        <v>13</v>
      </c>
      <c r="D59">
        <v>2.2509999999999999</v>
      </c>
      <c r="E59">
        <v>0.123</v>
      </c>
      <c r="F59" s="3">
        <f>SUM(E59:E62)</f>
        <v>0.43599999999999994</v>
      </c>
      <c r="G59" s="2">
        <f>F59/D59*100</f>
        <v>19.369169258107508</v>
      </c>
    </row>
    <row r="60" spans="1:10" x14ac:dyDescent="0.4">
      <c r="A60" t="s">
        <v>25</v>
      </c>
      <c r="B60" s="1" t="s">
        <v>27</v>
      </c>
      <c r="C60">
        <v>13</v>
      </c>
      <c r="E60">
        <v>0.112</v>
      </c>
    </row>
    <row r="61" spans="1:10" x14ac:dyDescent="0.4">
      <c r="A61" t="s">
        <v>25</v>
      </c>
      <c r="B61" s="1" t="s">
        <v>27</v>
      </c>
      <c r="C61">
        <v>13</v>
      </c>
      <c r="E61">
        <v>8.5999999999999993E-2</v>
      </c>
    </row>
    <row r="62" spans="1:10" x14ac:dyDescent="0.4">
      <c r="A62" t="s">
        <v>25</v>
      </c>
      <c r="B62" s="1" t="s">
        <v>27</v>
      </c>
      <c r="C62">
        <v>13</v>
      </c>
      <c r="E62">
        <v>0.115</v>
      </c>
    </row>
    <row r="63" spans="1:10" x14ac:dyDescent="0.4">
      <c r="A63" t="s">
        <v>25</v>
      </c>
      <c r="B63" s="1" t="s">
        <v>28</v>
      </c>
      <c r="C63">
        <v>14</v>
      </c>
      <c r="D63">
        <v>2.4300000000000002</v>
      </c>
      <c r="E63">
        <v>0.09</v>
      </c>
      <c r="F63" s="3">
        <f>SUM(E63:E66)</f>
        <v>0.35899999999999999</v>
      </c>
      <c r="G63" s="2">
        <f>F63/D63*100</f>
        <v>14.773662551440328</v>
      </c>
      <c r="H63" s="12">
        <v>49.252000000000002</v>
      </c>
      <c r="I63" s="12">
        <v>1.871</v>
      </c>
      <c r="J63" s="2">
        <f>I63/H63*100</f>
        <v>3.7988305043450006</v>
      </c>
    </row>
    <row r="64" spans="1:10" x14ac:dyDescent="0.4">
      <c r="A64" t="s">
        <v>25</v>
      </c>
      <c r="B64" s="1" t="s">
        <v>28</v>
      </c>
      <c r="C64">
        <v>14</v>
      </c>
      <c r="E64">
        <v>6.9000000000000006E-2</v>
      </c>
    </row>
    <row r="65" spans="1:7" x14ac:dyDescent="0.4">
      <c r="A65" t="s">
        <v>25</v>
      </c>
      <c r="B65" s="1" t="s">
        <v>28</v>
      </c>
      <c r="C65">
        <v>14</v>
      </c>
      <c r="E65">
        <v>6.3E-2</v>
      </c>
    </row>
    <row r="66" spans="1:7" x14ac:dyDescent="0.4">
      <c r="A66" t="s">
        <v>25</v>
      </c>
      <c r="B66" s="1" t="s">
        <v>28</v>
      </c>
      <c r="C66">
        <v>14</v>
      </c>
      <c r="E66">
        <v>0.13700000000000001</v>
      </c>
    </row>
    <row r="67" spans="1:7" x14ac:dyDescent="0.4">
      <c r="A67" t="s">
        <v>25</v>
      </c>
      <c r="B67" s="1" t="s">
        <v>28</v>
      </c>
      <c r="C67">
        <v>15</v>
      </c>
      <c r="D67">
        <v>2.609</v>
      </c>
      <c r="E67">
        <v>0.14000000000000001</v>
      </c>
      <c r="F67" s="3">
        <f>SUM(E67:E69)</f>
        <v>0.38200000000000001</v>
      </c>
      <c r="G67" s="2">
        <f>F67/D67*100</f>
        <v>14.641625143733231</v>
      </c>
    </row>
    <row r="68" spans="1:7" x14ac:dyDescent="0.4">
      <c r="A68" t="s">
        <v>25</v>
      </c>
      <c r="B68" s="1" t="s">
        <v>28</v>
      </c>
      <c r="C68">
        <v>15</v>
      </c>
      <c r="E68">
        <v>0.11700000000000001</v>
      </c>
    </row>
    <row r="69" spans="1:7" x14ac:dyDescent="0.4">
      <c r="A69" t="s">
        <v>25</v>
      </c>
      <c r="B69" s="1" t="s">
        <v>28</v>
      </c>
      <c r="C69">
        <v>15</v>
      </c>
      <c r="E69">
        <v>0.125</v>
      </c>
    </row>
    <row r="70" spans="1:7" x14ac:dyDescent="0.4">
      <c r="A70" t="s">
        <v>25</v>
      </c>
      <c r="B70" s="1" t="s">
        <v>28</v>
      </c>
      <c r="C70">
        <v>16</v>
      </c>
      <c r="D70">
        <v>2.8610000000000002</v>
      </c>
      <c r="E70">
        <v>5.5E-2</v>
      </c>
      <c r="F70" s="3">
        <f>SUM(E70:E73)</f>
        <v>0.49</v>
      </c>
      <c r="G70" s="2">
        <f>F70/D70*100</f>
        <v>17.126878713736453</v>
      </c>
    </row>
    <row r="71" spans="1:7" x14ac:dyDescent="0.4">
      <c r="A71" t="s">
        <v>25</v>
      </c>
      <c r="B71" s="1" t="s">
        <v>28</v>
      </c>
      <c r="C71">
        <v>16</v>
      </c>
      <c r="E71">
        <v>0.17899999999999999</v>
      </c>
    </row>
    <row r="72" spans="1:7" x14ac:dyDescent="0.4">
      <c r="A72" t="s">
        <v>25</v>
      </c>
      <c r="B72" s="1" t="s">
        <v>28</v>
      </c>
      <c r="C72">
        <v>16</v>
      </c>
      <c r="E72">
        <v>0.111</v>
      </c>
    </row>
    <row r="73" spans="1:7" x14ac:dyDescent="0.4">
      <c r="A73" t="s">
        <v>25</v>
      </c>
      <c r="B73" s="1" t="s">
        <v>28</v>
      </c>
      <c r="C73">
        <v>16</v>
      </c>
      <c r="E73">
        <v>0.14499999999999999</v>
      </c>
    </row>
    <row r="74" spans="1:7" x14ac:dyDescent="0.4">
      <c r="A74" t="s">
        <v>25</v>
      </c>
      <c r="B74" s="1" t="s">
        <v>28</v>
      </c>
      <c r="C74">
        <v>17</v>
      </c>
      <c r="D74">
        <v>2.5539999999999998</v>
      </c>
      <c r="E74">
        <v>0.125</v>
      </c>
      <c r="F74" s="3">
        <f>SUM(E74:E78)</f>
        <v>0.41100000000000003</v>
      </c>
      <c r="G74" s="2">
        <f>F74/D74*100</f>
        <v>16.092404072043855</v>
      </c>
    </row>
    <row r="75" spans="1:7" x14ac:dyDescent="0.4">
      <c r="A75" t="s">
        <v>25</v>
      </c>
      <c r="B75" s="1" t="s">
        <v>28</v>
      </c>
      <c r="C75">
        <v>17</v>
      </c>
      <c r="E75">
        <v>8.1000000000000003E-2</v>
      </c>
    </row>
    <row r="76" spans="1:7" x14ac:dyDescent="0.4">
      <c r="A76" t="s">
        <v>25</v>
      </c>
      <c r="B76" s="1" t="s">
        <v>28</v>
      </c>
      <c r="C76">
        <v>17</v>
      </c>
      <c r="E76">
        <v>8.2000000000000003E-2</v>
      </c>
    </row>
    <row r="77" spans="1:7" x14ac:dyDescent="0.4">
      <c r="A77" t="s">
        <v>25</v>
      </c>
      <c r="B77" s="1" t="s">
        <v>28</v>
      </c>
      <c r="C77">
        <v>17</v>
      </c>
      <c r="E77">
        <v>6.2E-2</v>
      </c>
    </row>
    <row r="78" spans="1:7" x14ac:dyDescent="0.4">
      <c r="A78" t="s">
        <v>25</v>
      </c>
      <c r="B78" s="1" t="s">
        <v>28</v>
      </c>
      <c r="C78">
        <v>17</v>
      </c>
      <c r="E78">
        <v>6.0999999999999999E-2</v>
      </c>
    </row>
    <row r="79" spans="1:7" x14ac:dyDescent="0.4">
      <c r="A79" t="s">
        <v>25</v>
      </c>
      <c r="B79" s="1" t="s">
        <v>28</v>
      </c>
      <c r="C79">
        <v>18</v>
      </c>
      <c r="D79">
        <v>3.0990000000000002</v>
      </c>
      <c r="E79">
        <v>6.8000000000000005E-2</v>
      </c>
      <c r="F79" s="3">
        <f>SUM(E79:E84)</f>
        <v>0.49000000000000005</v>
      </c>
      <c r="G79" s="2">
        <f>F79/D79*100</f>
        <v>15.811552113585028</v>
      </c>
    </row>
    <row r="80" spans="1:7" x14ac:dyDescent="0.4">
      <c r="A80" t="s">
        <v>25</v>
      </c>
      <c r="B80" s="1" t="s">
        <v>28</v>
      </c>
      <c r="C80">
        <v>18</v>
      </c>
      <c r="E80">
        <v>8.3000000000000004E-2</v>
      </c>
    </row>
    <row r="81" spans="1:10" x14ac:dyDescent="0.4">
      <c r="A81" t="s">
        <v>25</v>
      </c>
      <c r="B81" s="1" t="s">
        <v>28</v>
      </c>
      <c r="C81">
        <v>18</v>
      </c>
      <c r="E81">
        <v>0.09</v>
      </c>
    </row>
    <row r="82" spans="1:10" x14ac:dyDescent="0.4">
      <c r="A82" t="s">
        <v>25</v>
      </c>
      <c r="B82" s="1" t="s">
        <v>28</v>
      </c>
      <c r="C82">
        <v>18</v>
      </c>
      <c r="E82">
        <v>8.8999999999999996E-2</v>
      </c>
    </row>
    <row r="83" spans="1:10" x14ac:dyDescent="0.4">
      <c r="A83" t="s">
        <v>25</v>
      </c>
      <c r="B83" s="1" t="s">
        <v>28</v>
      </c>
      <c r="C83">
        <v>18</v>
      </c>
      <c r="E83">
        <v>8.6999999999999994E-2</v>
      </c>
    </row>
    <row r="84" spans="1:10" x14ac:dyDescent="0.4">
      <c r="A84" t="s">
        <v>25</v>
      </c>
      <c r="B84" s="1" t="s">
        <v>28</v>
      </c>
      <c r="C84">
        <v>18</v>
      </c>
      <c r="E84">
        <v>7.2999999999999995E-2</v>
      </c>
    </row>
    <row r="85" spans="1:10" s="14" customFormat="1" x14ac:dyDescent="0.4">
      <c r="A85" s="14" t="s">
        <v>30</v>
      </c>
      <c r="B85" s="15" t="s">
        <v>29</v>
      </c>
      <c r="C85" s="14">
        <v>19</v>
      </c>
      <c r="D85" s="14">
        <v>0.95</v>
      </c>
      <c r="E85" s="14">
        <v>0.02</v>
      </c>
      <c r="F85" s="16">
        <f>SUM(E85:E91)</f>
        <v>0.11499999999999999</v>
      </c>
      <c r="G85" s="17">
        <f>F85/D85*100</f>
        <v>12.105263157894736</v>
      </c>
      <c r="H85" s="14">
        <v>14.513999999999999</v>
      </c>
      <c r="I85">
        <v>0.74299999999999999</v>
      </c>
      <c r="J85" s="2">
        <f>I85/H85*100</f>
        <v>5.1191952597492074</v>
      </c>
    </row>
    <row r="86" spans="1:10" x14ac:dyDescent="0.4">
      <c r="A86" s="14" t="s">
        <v>30</v>
      </c>
      <c r="B86" s="15" t="s">
        <v>29</v>
      </c>
      <c r="C86" s="14">
        <v>19</v>
      </c>
      <c r="E86">
        <v>1.7999999999999999E-2</v>
      </c>
    </row>
    <row r="87" spans="1:10" x14ac:dyDescent="0.4">
      <c r="A87" s="14" t="s">
        <v>30</v>
      </c>
      <c r="B87" s="15" t="s">
        <v>29</v>
      </c>
      <c r="C87" s="14">
        <v>19</v>
      </c>
      <c r="E87">
        <v>1.7000000000000001E-2</v>
      </c>
    </row>
    <row r="88" spans="1:10" x14ac:dyDescent="0.4">
      <c r="A88" s="14" t="s">
        <v>30</v>
      </c>
      <c r="B88" s="15" t="s">
        <v>29</v>
      </c>
      <c r="C88" s="14">
        <v>19</v>
      </c>
      <c r="E88">
        <v>1.7999999999999999E-2</v>
      </c>
      <c r="J88" s="9"/>
    </row>
    <row r="89" spans="1:10" x14ac:dyDescent="0.4">
      <c r="A89" s="14" t="s">
        <v>30</v>
      </c>
      <c r="B89" s="15" t="s">
        <v>29</v>
      </c>
      <c r="C89" s="14">
        <v>19</v>
      </c>
      <c r="E89">
        <v>1.4E-2</v>
      </c>
    </row>
    <row r="90" spans="1:10" x14ac:dyDescent="0.4">
      <c r="A90" s="14" t="s">
        <v>30</v>
      </c>
      <c r="B90" s="15" t="s">
        <v>29</v>
      </c>
      <c r="C90" s="14">
        <v>19</v>
      </c>
      <c r="E90">
        <v>1.6E-2</v>
      </c>
    </row>
    <row r="91" spans="1:10" x14ac:dyDescent="0.4">
      <c r="A91" s="14" t="s">
        <v>30</v>
      </c>
      <c r="B91" s="15" t="s">
        <v>29</v>
      </c>
      <c r="C91" s="14">
        <v>19</v>
      </c>
      <c r="E91">
        <v>1.2E-2</v>
      </c>
    </row>
    <row r="92" spans="1:10" x14ac:dyDescent="0.4">
      <c r="A92" s="14" t="s">
        <v>30</v>
      </c>
      <c r="B92" s="15" t="s">
        <v>29</v>
      </c>
      <c r="C92">
        <v>20</v>
      </c>
      <c r="D92">
        <v>0.80300000000000005</v>
      </c>
      <c r="E92">
        <v>2.4E-2</v>
      </c>
      <c r="F92" s="3">
        <f>SUM(E92:E97)</f>
        <v>0.107</v>
      </c>
      <c r="G92" s="2">
        <f>F92/D92*100</f>
        <v>13.32503113325031</v>
      </c>
    </row>
    <row r="93" spans="1:10" x14ac:dyDescent="0.4">
      <c r="A93" s="14" t="s">
        <v>30</v>
      </c>
      <c r="B93" s="15" t="s">
        <v>29</v>
      </c>
      <c r="C93">
        <v>20</v>
      </c>
      <c r="E93">
        <v>1.7000000000000001E-2</v>
      </c>
    </row>
    <row r="94" spans="1:10" x14ac:dyDescent="0.4">
      <c r="A94" s="14" t="s">
        <v>30</v>
      </c>
      <c r="B94" s="15" t="s">
        <v>29</v>
      </c>
      <c r="C94">
        <v>20</v>
      </c>
      <c r="E94">
        <v>1.6E-2</v>
      </c>
    </row>
    <row r="95" spans="1:10" x14ac:dyDescent="0.4">
      <c r="A95" s="14" t="s">
        <v>30</v>
      </c>
      <c r="B95" s="15" t="s">
        <v>29</v>
      </c>
      <c r="C95">
        <v>20</v>
      </c>
      <c r="E95">
        <v>1.7999999999999999E-2</v>
      </c>
    </row>
    <row r="96" spans="1:10" x14ac:dyDescent="0.4">
      <c r="A96" s="14" t="s">
        <v>30</v>
      </c>
      <c r="B96" s="15" t="s">
        <v>29</v>
      </c>
      <c r="C96">
        <v>20</v>
      </c>
      <c r="E96">
        <v>1.7999999999999999E-2</v>
      </c>
    </row>
    <row r="97" spans="1:10" x14ac:dyDescent="0.4">
      <c r="A97" s="14" t="s">
        <v>30</v>
      </c>
      <c r="B97" s="15" t="s">
        <v>29</v>
      </c>
      <c r="C97">
        <v>20</v>
      </c>
      <c r="E97">
        <v>1.4E-2</v>
      </c>
    </row>
    <row r="98" spans="1:10" x14ac:dyDescent="0.4">
      <c r="B98" s="31" t="s">
        <v>40</v>
      </c>
      <c r="H98">
        <v>13.914999999999999</v>
      </c>
      <c r="I98">
        <v>0.60499999999999998</v>
      </c>
      <c r="J98" s="2">
        <f>I98/H98*100</f>
        <v>4.3478260869565215</v>
      </c>
    </row>
    <row r="99" spans="1:10" x14ac:dyDescent="0.4">
      <c r="B99" s="31" t="s">
        <v>39</v>
      </c>
      <c r="H99">
        <v>15.256</v>
      </c>
      <c r="I99">
        <v>0.80400000000000005</v>
      </c>
      <c r="J99" s="2">
        <f>I99/H99*100</f>
        <v>5.2700576822233876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FCD7E-E20C-4C31-91F3-34BF66664FDE}">
  <dimension ref="A1:F26"/>
  <sheetViews>
    <sheetView topLeftCell="A10" workbookViewId="0">
      <selection activeCell="F14" sqref="F14"/>
    </sheetView>
  </sheetViews>
  <sheetFormatPr defaultRowHeight="17" x14ac:dyDescent="0.4"/>
  <cols>
    <col min="1" max="1" width="10.81640625" customWidth="1"/>
    <col min="2" max="3" width="11.54296875" customWidth="1"/>
    <col min="4" max="4" width="11.90625" customWidth="1"/>
    <col min="5" max="5" width="11.54296875" customWidth="1"/>
    <col min="6" max="6" width="17.453125" customWidth="1"/>
  </cols>
  <sheetData>
    <row r="1" spans="1:6" x14ac:dyDescent="0.4">
      <c r="D1" s="30" t="s">
        <v>37</v>
      </c>
      <c r="E1" s="30"/>
      <c r="F1" s="30"/>
    </row>
    <row r="2" spans="1:6" x14ac:dyDescent="0.4">
      <c r="A2" t="s">
        <v>2</v>
      </c>
      <c r="B2" s="8" t="s">
        <v>4</v>
      </c>
      <c r="C2" s="8" t="s">
        <v>3</v>
      </c>
      <c r="D2" s="6" t="s">
        <v>34</v>
      </c>
      <c r="E2" s="8" t="s">
        <v>4</v>
      </c>
      <c r="F2" s="6" t="s">
        <v>35</v>
      </c>
    </row>
    <row r="3" spans="1:6" x14ac:dyDescent="0.4">
      <c r="A3" t="s">
        <v>26</v>
      </c>
      <c r="B3" s="1" t="s">
        <v>23</v>
      </c>
      <c r="C3" s="18">
        <v>1</v>
      </c>
      <c r="D3" s="2">
        <v>9.7378277153558059</v>
      </c>
      <c r="E3" s="8" t="s">
        <v>23</v>
      </c>
      <c r="F3" s="2">
        <v>1.9999999999999998</v>
      </c>
    </row>
    <row r="4" spans="1:6" x14ac:dyDescent="0.4">
      <c r="B4" s="1" t="s">
        <v>23</v>
      </c>
      <c r="C4" s="18">
        <v>2</v>
      </c>
      <c r="D4" s="2">
        <v>10.900473933649291</v>
      </c>
      <c r="E4" s="8" t="s">
        <v>10</v>
      </c>
      <c r="F4" s="2">
        <v>3.1320001629128824</v>
      </c>
    </row>
    <row r="5" spans="1:6" x14ac:dyDescent="0.4">
      <c r="B5" s="1" t="s">
        <v>23</v>
      </c>
      <c r="C5" s="18">
        <v>3</v>
      </c>
      <c r="D5" s="2">
        <v>12.107623318385652</v>
      </c>
      <c r="E5" s="8" t="s">
        <v>27</v>
      </c>
      <c r="F5" s="2">
        <v>2.3119827275998563</v>
      </c>
    </row>
    <row r="6" spans="1:6" x14ac:dyDescent="0.4">
      <c r="B6" s="1" t="s">
        <v>23</v>
      </c>
      <c r="C6" s="18">
        <v>4</v>
      </c>
      <c r="D6" s="2">
        <v>11.650485436893202</v>
      </c>
      <c r="E6" s="8" t="s">
        <v>28</v>
      </c>
      <c r="F6" s="2">
        <v>3.7988305043450006</v>
      </c>
    </row>
    <row r="7" spans="1:6" x14ac:dyDescent="0.4">
      <c r="B7" s="1" t="s">
        <v>23</v>
      </c>
      <c r="C7" s="18">
        <v>5</v>
      </c>
      <c r="D7" s="2">
        <v>11.061946902654867</v>
      </c>
      <c r="E7" s="19" t="s">
        <v>29</v>
      </c>
      <c r="F7" s="2">
        <v>5.1191952597492074</v>
      </c>
    </row>
    <row r="8" spans="1:6" x14ac:dyDescent="0.4">
      <c r="A8" t="s">
        <v>25</v>
      </c>
      <c r="B8" s="1" t="s">
        <v>10</v>
      </c>
      <c r="C8" s="18">
        <v>6</v>
      </c>
      <c r="D8" s="2">
        <v>21.080508474576273</v>
      </c>
      <c r="E8" s="19" t="s">
        <v>40</v>
      </c>
      <c r="F8" s="2">
        <v>4.3478260869565215</v>
      </c>
    </row>
    <row r="9" spans="1:6" x14ac:dyDescent="0.4">
      <c r="B9" s="1" t="s">
        <v>10</v>
      </c>
      <c r="C9" s="18">
        <v>7</v>
      </c>
      <c r="D9" s="2">
        <v>17.332268370607032</v>
      </c>
      <c r="E9" s="19" t="s">
        <v>39</v>
      </c>
      <c r="F9" s="2">
        <v>5.2700576822233876</v>
      </c>
    </row>
    <row r="10" spans="1:6" x14ac:dyDescent="0.4">
      <c r="B10" s="1" t="s">
        <v>10</v>
      </c>
      <c r="C10" s="18">
        <v>8</v>
      </c>
      <c r="D10" s="2">
        <v>11.418181818181816</v>
      </c>
      <c r="E10" s="25" t="s">
        <v>43</v>
      </c>
      <c r="F10" s="28">
        <f>AVERAGE(F3:F9)</f>
        <v>3.7114132033981226</v>
      </c>
    </row>
    <row r="11" spans="1:6" x14ac:dyDescent="0.4">
      <c r="B11" s="1" t="s">
        <v>10</v>
      </c>
      <c r="C11" s="18">
        <v>9</v>
      </c>
      <c r="D11" s="2">
        <v>9.0825688073394488</v>
      </c>
      <c r="E11" s="23" t="s">
        <v>42</v>
      </c>
      <c r="F11" s="24">
        <f>_xlfn.STDEV.S(F3:F9)</f>
        <v>1.2940212745071886</v>
      </c>
    </row>
    <row r="12" spans="1:6" x14ac:dyDescent="0.4">
      <c r="A12" t="s">
        <v>25</v>
      </c>
      <c r="B12" s="1" t="s">
        <v>27</v>
      </c>
      <c r="C12" s="18">
        <v>10</v>
      </c>
      <c r="D12" s="2">
        <v>11.69070266953053</v>
      </c>
    </row>
    <row r="13" spans="1:6" x14ac:dyDescent="0.4">
      <c r="B13" s="1" t="s">
        <v>27</v>
      </c>
      <c r="C13" s="18">
        <v>11</v>
      </c>
      <c r="D13" s="2">
        <v>11.427810335641983</v>
      </c>
      <c r="E13" s="26" t="s">
        <v>44</v>
      </c>
      <c r="F13" s="29">
        <f>_xlfn.STDEV.S(F3:F9)/SQRT(COUNT(F3:F9))</f>
        <v>0.48909406908183811</v>
      </c>
    </row>
    <row r="14" spans="1:6" x14ac:dyDescent="0.4">
      <c r="B14" s="1" t="s">
        <v>27</v>
      </c>
      <c r="C14" s="18">
        <v>12</v>
      </c>
      <c r="D14" s="2">
        <v>14.234527687296417</v>
      </c>
    </row>
    <row r="15" spans="1:6" x14ac:dyDescent="0.4">
      <c r="B15" s="1" t="s">
        <v>27</v>
      </c>
      <c r="C15" s="18">
        <v>13</v>
      </c>
      <c r="D15" s="2">
        <v>19.369169258107508</v>
      </c>
    </row>
    <row r="16" spans="1:6" x14ac:dyDescent="0.4">
      <c r="A16" t="s">
        <v>25</v>
      </c>
      <c r="B16" s="1" t="s">
        <v>28</v>
      </c>
      <c r="C16" s="18">
        <v>14</v>
      </c>
      <c r="D16" s="2">
        <v>14.773662551440328</v>
      </c>
    </row>
    <row r="17" spans="1:4" x14ac:dyDescent="0.4">
      <c r="B17" s="1" t="s">
        <v>28</v>
      </c>
      <c r="C17" s="18">
        <v>15</v>
      </c>
      <c r="D17" s="2">
        <v>14.641625143733231</v>
      </c>
    </row>
    <row r="18" spans="1:4" x14ac:dyDescent="0.4">
      <c r="B18" s="1" t="s">
        <v>28</v>
      </c>
      <c r="C18" s="18">
        <v>16</v>
      </c>
      <c r="D18" s="2">
        <v>17.126878713736453</v>
      </c>
    </row>
    <row r="19" spans="1:4" x14ac:dyDescent="0.4">
      <c r="B19" s="1" t="s">
        <v>28</v>
      </c>
      <c r="C19" s="18">
        <v>17</v>
      </c>
      <c r="D19" s="2">
        <v>16.092404072043855</v>
      </c>
    </row>
    <row r="20" spans="1:4" x14ac:dyDescent="0.4">
      <c r="B20" s="1" t="s">
        <v>28</v>
      </c>
      <c r="C20" s="18">
        <v>18</v>
      </c>
      <c r="D20" s="2">
        <v>15.811552113585028</v>
      </c>
    </row>
    <row r="21" spans="1:4" x14ac:dyDescent="0.4">
      <c r="A21" s="14" t="s">
        <v>30</v>
      </c>
      <c r="B21" s="1" t="s">
        <v>29</v>
      </c>
      <c r="C21" s="18">
        <v>19</v>
      </c>
      <c r="D21" s="2">
        <v>12.105263157894736</v>
      </c>
    </row>
    <row r="22" spans="1:4" x14ac:dyDescent="0.4">
      <c r="B22" s="1" t="s">
        <v>29</v>
      </c>
      <c r="C22" s="18">
        <v>20</v>
      </c>
      <c r="D22" s="2">
        <v>13.32503113325031</v>
      </c>
    </row>
    <row r="23" spans="1:4" x14ac:dyDescent="0.4">
      <c r="C23" s="25" t="s">
        <v>43</v>
      </c>
      <c r="D23" s="28">
        <f>AVERAGE(D3:D22)</f>
        <v>13.74852558069519</v>
      </c>
    </row>
    <row r="24" spans="1:4" x14ac:dyDescent="0.4">
      <c r="C24" s="23" t="s">
        <v>42</v>
      </c>
      <c r="D24" s="24">
        <f>_xlfn.STDEV.S(D3:D22)</f>
        <v>3.2416002182952388</v>
      </c>
    </row>
    <row r="26" spans="1:4" x14ac:dyDescent="0.4">
      <c r="C26" s="26" t="s">
        <v>44</v>
      </c>
      <c r="D26" s="29">
        <f>_xlfn.STDEV.S(D3:D22)/SQRT(COUNT(D3:D22))</f>
        <v>0.72484384439863114</v>
      </c>
    </row>
  </sheetData>
  <mergeCells count="1">
    <mergeCell ref="D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S. delicatula</vt:lpstr>
      <vt:lpstr>Average-del</vt:lpstr>
      <vt:lpstr>S. erythropus</vt:lpstr>
      <vt:lpstr>Average-ery</vt:lpstr>
      <vt:lpstr>S. moellendorffii</vt:lpstr>
      <vt:lpstr>Average-moe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謝小君</dc:creator>
  <cp:lastModifiedBy>謝小君</cp:lastModifiedBy>
  <dcterms:created xsi:type="dcterms:W3CDTF">2021-08-17T06:54:30Z</dcterms:created>
  <dcterms:modified xsi:type="dcterms:W3CDTF">2022-03-05T06:28:02Z</dcterms:modified>
</cp:coreProperties>
</file>