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\Desktop\Claire revisions\"/>
    </mc:Choice>
  </mc:AlternateContent>
  <xr:revisionPtr revIDLastSave="0" documentId="13_ncr:1_{CFFF57E2-0D41-4450-9A1C-D4A06265CA64}" xr6:coauthVersionLast="38" xr6:coauthVersionMax="38" xr10:uidLastSave="{00000000-0000-0000-0000-000000000000}"/>
  <bookViews>
    <workbookView xWindow="480" yWindow="0" windowWidth="14328" windowHeight="12708" activeTab="1" xr2:uid="{00000000-000D-0000-FFFF-FFFF00000000}"/>
  </bookViews>
  <sheets>
    <sheet name="metadata" sheetId="3" r:id="rId1"/>
    <sheet name="10 traits big pots" sheetId="1" r:id="rId2"/>
    <sheet name="2 traits small pot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3" i="1" l="1"/>
  <c r="S36" i="1"/>
  <c r="S37" i="1"/>
  <c r="S38" i="1"/>
  <c r="S39" i="1"/>
  <c r="S40" i="1"/>
  <c r="S41" i="1"/>
  <c r="S42" i="1"/>
  <c r="S43" i="1"/>
  <c r="S45" i="1"/>
  <c r="S46" i="1"/>
  <c r="S49" i="1"/>
  <c r="S50" i="1"/>
  <c r="S51" i="1"/>
  <c r="S52" i="1"/>
  <c r="S53" i="1"/>
  <c r="S54" i="1"/>
  <c r="S55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3" i="1"/>
  <c r="S74" i="1"/>
  <c r="S75" i="1"/>
  <c r="S76" i="1"/>
  <c r="S77" i="1"/>
  <c r="S78" i="1"/>
  <c r="S82" i="1"/>
  <c r="S83" i="1"/>
  <c r="S85" i="1"/>
  <c r="S87" i="1"/>
  <c r="S88" i="1"/>
  <c r="S89" i="1"/>
  <c r="S90" i="1"/>
  <c r="S91" i="1"/>
  <c r="S92" i="1"/>
  <c r="S93" i="1"/>
  <c r="S94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6" i="1"/>
  <c r="S127" i="1"/>
  <c r="S128" i="1"/>
  <c r="S130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5" i="1"/>
  <c r="S146" i="1"/>
  <c r="S147" i="1"/>
  <c r="S148" i="1"/>
  <c r="S149" i="1"/>
  <c r="S150" i="1"/>
  <c r="S151" i="1"/>
  <c r="S152" i="1"/>
  <c r="S153" i="1"/>
  <c r="S154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70" i="1"/>
  <c r="S171" i="1"/>
  <c r="S172" i="1"/>
  <c r="S173" i="1"/>
  <c r="S174" i="1"/>
  <c r="S175" i="1"/>
  <c r="S177" i="1"/>
  <c r="S178" i="1"/>
  <c r="S179" i="1"/>
  <c r="S180" i="1"/>
  <c r="S181" i="1"/>
  <c r="S182" i="1"/>
  <c r="S183" i="1"/>
  <c r="S184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31" i="1"/>
  <c r="S2" i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2" i="2"/>
  <c r="Y32" i="1" l="1"/>
  <c r="Y34" i="1"/>
  <c r="Y35" i="1"/>
  <c r="Y44" i="1"/>
  <c r="Y47" i="1"/>
  <c r="Y48" i="1"/>
  <c r="Y56" i="1"/>
  <c r="Y79" i="1"/>
  <c r="Y80" i="1"/>
  <c r="Y81" i="1"/>
  <c r="Y84" i="1"/>
  <c r="Y86" i="1"/>
  <c r="Y95" i="1"/>
  <c r="Y96" i="1"/>
  <c r="Y97" i="1"/>
  <c r="Y98" i="1"/>
  <c r="Y99" i="1"/>
  <c r="Y100" i="1"/>
  <c r="Y101" i="1"/>
  <c r="Y125" i="1"/>
  <c r="Y129" i="1"/>
  <c r="Y131" i="1"/>
  <c r="Y144" i="1"/>
  <c r="Y155" i="1"/>
  <c r="Y159" i="1"/>
  <c r="Y185" i="1"/>
  <c r="Y334" i="1"/>
  <c r="Y28" i="1"/>
  <c r="Y29" i="1"/>
  <c r="Y30" i="1"/>
  <c r="O2" i="1" l="1"/>
  <c r="J2" i="1"/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36" i="2"/>
  <c r="J37" i="2"/>
  <c r="J38" i="2"/>
  <c r="J39" i="2"/>
  <c r="J40" i="2"/>
  <c r="J41" i="2"/>
  <c r="J42" i="2"/>
  <c r="J43" i="2"/>
  <c r="J44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3" i="2"/>
  <c r="J4" i="2"/>
  <c r="J5" i="2"/>
  <c r="J6" i="2"/>
  <c r="J7" i="2"/>
  <c r="J8" i="2"/>
  <c r="J2" i="2"/>
  <c r="N58" i="2" l="1"/>
  <c r="K58" i="2"/>
  <c r="L58" i="2" s="1"/>
  <c r="N50" i="2"/>
  <c r="K50" i="2"/>
  <c r="L50" i="2" s="1"/>
  <c r="N41" i="2"/>
  <c r="K41" i="2"/>
  <c r="L41" i="2" s="1"/>
  <c r="N90" i="2"/>
  <c r="K90" i="2"/>
  <c r="L90" i="2" s="1"/>
  <c r="N82" i="2"/>
  <c r="K82" i="2"/>
  <c r="L82" i="2" s="1"/>
  <c r="N70" i="2"/>
  <c r="K70" i="2"/>
  <c r="L70" i="2" s="1"/>
  <c r="N8" i="2"/>
  <c r="K8" i="2"/>
  <c r="L8" i="2" s="1"/>
  <c r="N4" i="2"/>
  <c r="K4" i="2"/>
  <c r="L4" i="2" s="1"/>
  <c r="N56" i="2"/>
  <c r="K56" i="2"/>
  <c r="L56" i="2" s="1"/>
  <c r="N52" i="2"/>
  <c r="K52" i="2"/>
  <c r="L52" i="2" s="1"/>
  <c r="N48" i="2"/>
  <c r="K48" i="2"/>
  <c r="L48" i="2" s="1"/>
  <c r="N43" i="2"/>
  <c r="K43" i="2"/>
  <c r="L43" i="2" s="1"/>
  <c r="N39" i="2"/>
  <c r="K39" i="2"/>
  <c r="L39" i="2" s="1"/>
  <c r="N92" i="2"/>
  <c r="K92" i="2"/>
  <c r="L92" i="2" s="1"/>
  <c r="N88" i="2"/>
  <c r="K88" i="2"/>
  <c r="L88" i="2" s="1"/>
  <c r="N84" i="2"/>
  <c r="K84" i="2"/>
  <c r="L84" i="2" s="1"/>
  <c r="N80" i="2"/>
  <c r="K80" i="2"/>
  <c r="L80" i="2" s="1"/>
  <c r="N76" i="2"/>
  <c r="K76" i="2"/>
  <c r="L76" i="2" s="1"/>
  <c r="N72" i="2"/>
  <c r="K72" i="2"/>
  <c r="L72" i="2" s="1"/>
  <c r="N68" i="2"/>
  <c r="K68" i="2"/>
  <c r="L68" i="2" s="1"/>
  <c r="N64" i="2"/>
  <c r="K64" i="2"/>
  <c r="L64" i="2" s="1"/>
  <c r="N60" i="2"/>
  <c r="K60" i="2"/>
  <c r="L60" i="2" s="1"/>
  <c r="N33" i="2"/>
  <c r="K33" i="2"/>
  <c r="L33" i="2" s="1"/>
  <c r="N29" i="2"/>
  <c r="K29" i="2"/>
  <c r="L29" i="2" s="1"/>
  <c r="N25" i="2"/>
  <c r="K25" i="2"/>
  <c r="L25" i="2" s="1"/>
  <c r="N21" i="2"/>
  <c r="K21" i="2"/>
  <c r="L21" i="2" s="1"/>
  <c r="N17" i="2"/>
  <c r="K17" i="2"/>
  <c r="L17" i="2" s="1"/>
  <c r="N13" i="2"/>
  <c r="K13" i="2"/>
  <c r="L13" i="2" s="1"/>
  <c r="N9" i="2"/>
  <c r="K9" i="2"/>
  <c r="L9" i="2" s="1"/>
  <c r="N7" i="2"/>
  <c r="K7" i="2"/>
  <c r="L7" i="2" s="1"/>
  <c r="N3" i="2"/>
  <c r="K3" i="2"/>
  <c r="L3" i="2" s="1"/>
  <c r="N55" i="2"/>
  <c r="K55" i="2"/>
  <c r="L55" i="2" s="1"/>
  <c r="N51" i="2"/>
  <c r="K51" i="2"/>
  <c r="L51" i="2" s="1"/>
  <c r="N47" i="2"/>
  <c r="K47" i="2"/>
  <c r="L47" i="2" s="1"/>
  <c r="N42" i="2"/>
  <c r="K42" i="2"/>
  <c r="L42" i="2" s="1"/>
  <c r="N38" i="2"/>
  <c r="K38" i="2"/>
  <c r="L38" i="2" s="1"/>
  <c r="N91" i="2"/>
  <c r="K91" i="2"/>
  <c r="L91" i="2" s="1"/>
  <c r="N87" i="2"/>
  <c r="K87" i="2"/>
  <c r="L87" i="2" s="1"/>
  <c r="N83" i="2"/>
  <c r="K83" i="2"/>
  <c r="L83" i="2" s="1"/>
  <c r="N79" i="2"/>
  <c r="K79" i="2"/>
  <c r="L79" i="2" s="1"/>
  <c r="N75" i="2"/>
  <c r="K75" i="2"/>
  <c r="L75" i="2" s="1"/>
  <c r="N71" i="2"/>
  <c r="K71" i="2"/>
  <c r="L71" i="2" s="1"/>
  <c r="N67" i="2"/>
  <c r="K67" i="2"/>
  <c r="L67" i="2" s="1"/>
  <c r="N63" i="2"/>
  <c r="K63" i="2"/>
  <c r="L63" i="2" s="1"/>
  <c r="N59" i="2"/>
  <c r="K59" i="2"/>
  <c r="L59" i="2" s="1"/>
  <c r="N32" i="2"/>
  <c r="K32" i="2"/>
  <c r="L32" i="2" s="1"/>
  <c r="N28" i="2"/>
  <c r="K28" i="2"/>
  <c r="L28" i="2" s="1"/>
  <c r="N24" i="2"/>
  <c r="K24" i="2"/>
  <c r="L24" i="2" s="1"/>
  <c r="N20" i="2"/>
  <c r="K20" i="2"/>
  <c r="L20" i="2" s="1"/>
  <c r="N16" i="2"/>
  <c r="K16" i="2"/>
  <c r="L16" i="2" s="1"/>
  <c r="N12" i="2"/>
  <c r="K12" i="2"/>
  <c r="L12" i="2" s="1"/>
  <c r="N6" i="2"/>
  <c r="K6" i="2"/>
  <c r="L6" i="2" s="1"/>
  <c r="N54" i="2"/>
  <c r="K54" i="2"/>
  <c r="L54" i="2" s="1"/>
  <c r="N46" i="2"/>
  <c r="K46" i="2"/>
  <c r="L46" i="2" s="1"/>
  <c r="N37" i="2"/>
  <c r="K37" i="2"/>
  <c r="L37" i="2" s="1"/>
  <c r="N86" i="2"/>
  <c r="K86" i="2"/>
  <c r="L86" i="2" s="1"/>
  <c r="N78" i="2"/>
  <c r="K78" i="2"/>
  <c r="L78" i="2" s="1"/>
  <c r="N74" i="2"/>
  <c r="K74" i="2"/>
  <c r="L74" i="2" s="1"/>
  <c r="N66" i="2"/>
  <c r="K66" i="2"/>
  <c r="L66" i="2" s="1"/>
  <c r="N62" i="2"/>
  <c r="K62" i="2"/>
  <c r="L62" i="2" s="1"/>
  <c r="N35" i="2"/>
  <c r="K35" i="2"/>
  <c r="L35" i="2" s="1"/>
  <c r="N31" i="2"/>
  <c r="K31" i="2"/>
  <c r="L31" i="2" s="1"/>
  <c r="N27" i="2"/>
  <c r="K27" i="2"/>
  <c r="L27" i="2" s="1"/>
  <c r="N23" i="2"/>
  <c r="K23" i="2"/>
  <c r="L23" i="2" s="1"/>
  <c r="N19" i="2"/>
  <c r="K19" i="2"/>
  <c r="L19" i="2" s="1"/>
  <c r="N15" i="2"/>
  <c r="K15" i="2"/>
  <c r="L15" i="2" s="1"/>
  <c r="N11" i="2"/>
  <c r="K11" i="2"/>
  <c r="L11" i="2" s="1"/>
  <c r="N2" i="2"/>
  <c r="K2" i="2"/>
  <c r="L2" i="2" s="1"/>
  <c r="N5" i="2"/>
  <c r="K5" i="2"/>
  <c r="L5" i="2" s="1"/>
  <c r="N57" i="2"/>
  <c r="K57" i="2"/>
  <c r="L57" i="2" s="1"/>
  <c r="N53" i="2"/>
  <c r="K53" i="2"/>
  <c r="L53" i="2" s="1"/>
  <c r="N49" i="2"/>
  <c r="K49" i="2"/>
  <c r="L49" i="2" s="1"/>
  <c r="N44" i="2"/>
  <c r="K44" i="2"/>
  <c r="L44" i="2" s="1"/>
  <c r="N40" i="2"/>
  <c r="K40" i="2"/>
  <c r="L40" i="2" s="1"/>
  <c r="N36" i="2"/>
  <c r="K36" i="2"/>
  <c r="L36" i="2" s="1"/>
  <c r="N89" i="2"/>
  <c r="K89" i="2"/>
  <c r="L89" i="2" s="1"/>
  <c r="N85" i="2"/>
  <c r="K85" i="2"/>
  <c r="L85" i="2" s="1"/>
  <c r="N81" i="2"/>
  <c r="K81" i="2"/>
  <c r="L81" i="2" s="1"/>
  <c r="N77" i="2"/>
  <c r="K77" i="2"/>
  <c r="L77" i="2" s="1"/>
  <c r="N73" i="2"/>
  <c r="K73" i="2"/>
  <c r="L73" i="2" s="1"/>
  <c r="N69" i="2"/>
  <c r="K69" i="2"/>
  <c r="L69" i="2" s="1"/>
  <c r="N65" i="2"/>
  <c r="K65" i="2"/>
  <c r="L65" i="2" s="1"/>
  <c r="N61" i="2"/>
  <c r="K61" i="2"/>
  <c r="L61" i="2" s="1"/>
  <c r="N34" i="2"/>
  <c r="K34" i="2"/>
  <c r="L34" i="2" s="1"/>
  <c r="N30" i="2"/>
  <c r="K30" i="2"/>
  <c r="L30" i="2" s="1"/>
  <c r="N26" i="2"/>
  <c r="K26" i="2"/>
  <c r="L26" i="2" s="1"/>
  <c r="N22" i="2"/>
  <c r="K22" i="2"/>
  <c r="L22" i="2" s="1"/>
  <c r="N18" i="2"/>
  <c r="K18" i="2"/>
  <c r="L18" i="2" s="1"/>
  <c r="N14" i="2"/>
  <c r="K14" i="2"/>
  <c r="L14" i="2" s="1"/>
  <c r="N10" i="2"/>
  <c r="K10" i="2"/>
  <c r="L10" i="2" s="1"/>
  <c r="X2" i="1"/>
  <c r="Y2" i="1" s="1"/>
  <c r="X3" i="1"/>
  <c r="Y3" i="1" s="1"/>
  <c r="X4" i="1"/>
  <c r="Y4" i="1" s="1"/>
  <c r="X5" i="1"/>
  <c r="Y5" i="1" s="1"/>
  <c r="X6" i="1"/>
  <c r="Y6" i="1" s="1"/>
  <c r="X7" i="1"/>
  <c r="Y7" i="1" s="1"/>
  <c r="X8" i="1"/>
  <c r="Y8" i="1" s="1"/>
  <c r="X9" i="1"/>
  <c r="Y9" i="1" s="1"/>
  <c r="X10" i="1"/>
  <c r="Y10" i="1" s="1"/>
  <c r="X11" i="1"/>
  <c r="Y11" i="1" s="1"/>
  <c r="X12" i="1"/>
  <c r="Y12" i="1" s="1"/>
  <c r="X13" i="1"/>
  <c r="Y13" i="1" s="1"/>
  <c r="X14" i="1"/>
  <c r="Y14" i="1" s="1"/>
  <c r="X15" i="1"/>
  <c r="Y15" i="1" s="1"/>
  <c r="X16" i="1"/>
  <c r="Y16" i="1" s="1"/>
  <c r="X17" i="1"/>
  <c r="Y17" i="1" s="1"/>
  <c r="X18" i="1"/>
  <c r="Y18" i="1" s="1"/>
  <c r="X19" i="1"/>
  <c r="Y19" i="1" s="1"/>
  <c r="X20" i="1"/>
  <c r="Y20" i="1" s="1"/>
  <c r="X21" i="1"/>
  <c r="Y21" i="1" s="1"/>
  <c r="X22" i="1"/>
  <c r="Y22" i="1" s="1"/>
  <c r="X23" i="1"/>
  <c r="Y23" i="1" s="1"/>
  <c r="X24" i="1"/>
  <c r="Y24" i="1" s="1"/>
  <c r="X25" i="1"/>
  <c r="Y25" i="1" s="1"/>
  <c r="X26" i="1"/>
  <c r="Y26" i="1" s="1"/>
  <c r="X27" i="1"/>
  <c r="Y27" i="1" s="1"/>
  <c r="X31" i="1"/>
  <c r="Y31" i="1" s="1"/>
  <c r="X33" i="1"/>
  <c r="Y33" i="1" s="1"/>
  <c r="X36" i="1"/>
  <c r="Y36" i="1" s="1"/>
  <c r="X37" i="1"/>
  <c r="Y37" i="1" s="1"/>
  <c r="X38" i="1"/>
  <c r="Y38" i="1" s="1"/>
  <c r="X39" i="1"/>
  <c r="Y39" i="1" s="1"/>
  <c r="X40" i="1"/>
  <c r="Y40" i="1" s="1"/>
  <c r="X41" i="1"/>
  <c r="Y41" i="1" s="1"/>
  <c r="X42" i="1"/>
  <c r="Y42" i="1" s="1"/>
  <c r="X43" i="1"/>
  <c r="Y43" i="1" s="1"/>
  <c r="X45" i="1"/>
  <c r="Y45" i="1" s="1"/>
  <c r="X46" i="1"/>
  <c r="Y46" i="1" s="1"/>
  <c r="X49" i="1"/>
  <c r="Y49" i="1" s="1"/>
  <c r="X50" i="1"/>
  <c r="Y50" i="1" s="1"/>
  <c r="X51" i="1"/>
  <c r="Y51" i="1" s="1"/>
  <c r="X52" i="1"/>
  <c r="Y52" i="1" s="1"/>
  <c r="X53" i="1"/>
  <c r="Y53" i="1" s="1"/>
  <c r="X54" i="1"/>
  <c r="Y54" i="1" s="1"/>
  <c r="X55" i="1"/>
  <c r="Y55" i="1" s="1"/>
  <c r="X57" i="1"/>
  <c r="Y57" i="1" s="1"/>
  <c r="X58" i="1"/>
  <c r="Y58" i="1" s="1"/>
  <c r="X59" i="1"/>
  <c r="Y59" i="1" s="1"/>
  <c r="X60" i="1"/>
  <c r="Y60" i="1" s="1"/>
  <c r="X61" i="1"/>
  <c r="Y61" i="1" s="1"/>
  <c r="X62" i="1"/>
  <c r="Y62" i="1" s="1"/>
  <c r="X63" i="1"/>
  <c r="Y63" i="1" s="1"/>
  <c r="X64" i="1"/>
  <c r="Y64" i="1" s="1"/>
  <c r="X65" i="1"/>
  <c r="Y65" i="1" s="1"/>
  <c r="X66" i="1"/>
  <c r="Y66" i="1" s="1"/>
  <c r="X67" i="1"/>
  <c r="Y67" i="1" s="1"/>
  <c r="X68" i="1"/>
  <c r="Y68" i="1" s="1"/>
  <c r="X69" i="1"/>
  <c r="Y69" i="1" s="1"/>
  <c r="X70" i="1"/>
  <c r="Y70" i="1" s="1"/>
  <c r="X71" i="1"/>
  <c r="Y71" i="1" s="1"/>
  <c r="X73" i="1"/>
  <c r="Y73" i="1" s="1"/>
  <c r="X74" i="1"/>
  <c r="Y74" i="1" s="1"/>
  <c r="X75" i="1"/>
  <c r="Y75" i="1" s="1"/>
  <c r="X76" i="1"/>
  <c r="Y76" i="1" s="1"/>
  <c r="X77" i="1"/>
  <c r="Y77" i="1" s="1"/>
  <c r="X78" i="1"/>
  <c r="Y78" i="1" s="1"/>
  <c r="X82" i="1"/>
  <c r="Y82" i="1" s="1"/>
  <c r="X83" i="1"/>
  <c r="Y83" i="1" s="1"/>
  <c r="X85" i="1"/>
  <c r="Y85" i="1" s="1"/>
  <c r="X87" i="1"/>
  <c r="Y87" i="1" s="1"/>
  <c r="X88" i="1"/>
  <c r="Y88" i="1" s="1"/>
  <c r="X89" i="1"/>
  <c r="Y89" i="1" s="1"/>
  <c r="X90" i="1"/>
  <c r="Y90" i="1" s="1"/>
  <c r="X91" i="1"/>
  <c r="Y91" i="1" s="1"/>
  <c r="X92" i="1"/>
  <c r="Y92" i="1" s="1"/>
  <c r="X93" i="1"/>
  <c r="Y93" i="1" s="1"/>
  <c r="X94" i="1"/>
  <c r="Y94" i="1" s="1"/>
  <c r="X102" i="1"/>
  <c r="Y102" i="1" s="1"/>
  <c r="X103" i="1"/>
  <c r="Y103" i="1" s="1"/>
  <c r="X104" i="1"/>
  <c r="Y104" i="1" s="1"/>
  <c r="X105" i="1"/>
  <c r="Y105" i="1" s="1"/>
  <c r="X106" i="1"/>
  <c r="Y106" i="1" s="1"/>
  <c r="X107" i="1"/>
  <c r="Y107" i="1" s="1"/>
  <c r="X108" i="1"/>
  <c r="Y108" i="1" s="1"/>
  <c r="X109" i="1"/>
  <c r="Y109" i="1" s="1"/>
  <c r="X110" i="1"/>
  <c r="Y110" i="1" s="1"/>
  <c r="X111" i="1"/>
  <c r="Y111" i="1" s="1"/>
  <c r="X112" i="1"/>
  <c r="Y112" i="1" s="1"/>
  <c r="X113" i="1"/>
  <c r="Y113" i="1" s="1"/>
  <c r="X114" i="1"/>
  <c r="Y114" i="1" s="1"/>
  <c r="X115" i="1"/>
  <c r="Y115" i="1" s="1"/>
  <c r="X116" i="1"/>
  <c r="Y116" i="1" s="1"/>
  <c r="X117" i="1"/>
  <c r="Y117" i="1" s="1"/>
  <c r="X118" i="1"/>
  <c r="Y118" i="1" s="1"/>
  <c r="X119" i="1"/>
  <c r="Y119" i="1" s="1"/>
  <c r="X120" i="1"/>
  <c r="Y120" i="1" s="1"/>
  <c r="X121" i="1"/>
  <c r="Y121" i="1" s="1"/>
  <c r="X122" i="1"/>
  <c r="Y122" i="1" s="1"/>
  <c r="X123" i="1"/>
  <c r="Y123" i="1" s="1"/>
  <c r="X124" i="1"/>
  <c r="Y124" i="1" s="1"/>
  <c r="X126" i="1"/>
  <c r="Y126" i="1" s="1"/>
  <c r="X127" i="1"/>
  <c r="Y127" i="1" s="1"/>
  <c r="X128" i="1"/>
  <c r="Y128" i="1" s="1"/>
  <c r="X130" i="1"/>
  <c r="Y130" i="1" s="1"/>
  <c r="X132" i="1"/>
  <c r="Y132" i="1" s="1"/>
  <c r="X133" i="1"/>
  <c r="Y133" i="1" s="1"/>
  <c r="X134" i="1"/>
  <c r="Y134" i="1" s="1"/>
  <c r="X135" i="1"/>
  <c r="Y135" i="1" s="1"/>
  <c r="X136" i="1"/>
  <c r="Y136" i="1" s="1"/>
  <c r="X137" i="1"/>
  <c r="Y137" i="1" s="1"/>
  <c r="X138" i="1"/>
  <c r="Y138" i="1" s="1"/>
  <c r="X139" i="1"/>
  <c r="Y139" i="1" s="1"/>
  <c r="X140" i="1"/>
  <c r="Y140" i="1" s="1"/>
  <c r="X141" i="1"/>
  <c r="Y141" i="1" s="1"/>
  <c r="X142" i="1"/>
  <c r="Y142" i="1" s="1"/>
  <c r="X143" i="1"/>
  <c r="Y143" i="1" s="1"/>
  <c r="X168" i="1"/>
  <c r="Y168" i="1" s="1"/>
  <c r="X172" i="1"/>
  <c r="Y172" i="1" s="1"/>
  <c r="X176" i="1"/>
  <c r="X180" i="1"/>
  <c r="Y180" i="1" s="1"/>
  <c r="X184" i="1"/>
  <c r="Y184" i="1" s="1"/>
  <c r="X295" i="1"/>
  <c r="Y295" i="1" s="1"/>
  <c r="X299" i="1"/>
  <c r="Y299" i="1" s="1"/>
  <c r="X303" i="1"/>
  <c r="Y303" i="1" s="1"/>
  <c r="X307" i="1"/>
  <c r="Y307" i="1" s="1"/>
  <c r="X311" i="1"/>
  <c r="Y311" i="1" s="1"/>
  <c r="X315" i="1"/>
  <c r="Y315" i="1" s="1"/>
  <c r="X319" i="1"/>
  <c r="Y319" i="1" s="1"/>
  <c r="X323" i="1"/>
  <c r="Y323" i="1" s="1"/>
  <c r="X327" i="1"/>
  <c r="Y327" i="1" s="1"/>
  <c r="X331" i="1"/>
  <c r="Y331" i="1" s="1"/>
  <c r="X335" i="1"/>
  <c r="Y335" i="1" s="1"/>
  <c r="X339" i="1"/>
  <c r="Y339" i="1" s="1"/>
  <c r="X343" i="1"/>
  <c r="Y343" i="1" s="1"/>
  <c r="X347" i="1"/>
  <c r="Y347" i="1" s="1"/>
  <c r="X351" i="1"/>
  <c r="Y351" i="1" s="1"/>
  <c r="X355" i="1"/>
  <c r="Y355" i="1" s="1"/>
  <c r="X359" i="1"/>
  <c r="Y359" i="1" s="1"/>
  <c r="X147" i="1"/>
  <c r="Y147" i="1" s="1"/>
  <c r="X148" i="1"/>
  <c r="Y148" i="1" s="1"/>
  <c r="X149" i="1"/>
  <c r="Y149" i="1" s="1"/>
  <c r="X151" i="1"/>
  <c r="Y151" i="1" s="1"/>
  <c r="X152" i="1"/>
  <c r="Y152" i="1" s="1"/>
  <c r="X153" i="1"/>
  <c r="Y153" i="1" s="1"/>
  <c r="X155" i="1"/>
  <c r="X156" i="1"/>
  <c r="Y156" i="1" s="1"/>
  <c r="X157" i="1"/>
  <c r="Y157" i="1" s="1"/>
  <c r="X161" i="1"/>
  <c r="Y161" i="1" s="1"/>
  <c r="X162" i="1"/>
  <c r="Y162" i="1" s="1"/>
  <c r="X163" i="1"/>
  <c r="Y163" i="1" s="1"/>
  <c r="X165" i="1"/>
  <c r="Y165" i="1" s="1"/>
  <c r="X166" i="1"/>
  <c r="Y166" i="1" s="1"/>
  <c r="X167" i="1"/>
  <c r="Y167" i="1" s="1"/>
  <c r="X169" i="1"/>
  <c r="X170" i="1"/>
  <c r="Y170" i="1" s="1"/>
  <c r="X171" i="1"/>
  <c r="Y171" i="1" s="1"/>
  <c r="X173" i="1"/>
  <c r="Y173" i="1" s="1"/>
  <c r="X174" i="1"/>
  <c r="Y174" i="1" s="1"/>
  <c r="X175" i="1"/>
  <c r="Y175" i="1" s="1"/>
  <c r="X177" i="1"/>
  <c r="Y177" i="1" s="1"/>
  <c r="X178" i="1"/>
  <c r="Y178" i="1" s="1"/>
  <c r="X179" i="1"/>
  <c r="Y179" i="1" s="1"/>
  <c r="X181" i="1"/>
  <c r="Y181" i="1" s="1"/>
  <c r="X183" i="1"/>
  <c r="Y183" i="1" s="1"/>
  <c r="X185" i="1"/>
  <c r="X293" i="1"/>
  <c r="Y293" i="1" s="1"/>
  <c r="X294" i="1"/>
  <c r="Y294" i="1" s="1"/>
  <c r="X296" i="1"/>
  <c r="Y296" i="1" s="1"/>
  <c r="X298" i="1"/>
  <c r="Y298" i="1" s="1"/>
  <c r="X300" i="1"/>
  <c r="Y300" i="1" s="1"/>
  <c r="X302" i="1"/>
  <c r="Y302" i="1" s="1"/>
  <c r="X304" i="1"/>
  <c r="Y304" i="1" s="1"/>
  <c r="X306" i="1"/>
  <c r="Y306" i="1" s="1"/>
  <c r="X308" i="1"/>
  <c r="Y308" i="1" s="1"/>
  <c r="X310" i="1"/>
  <c r="Y310" i="1" s="1"/>
  <c r="X312" i="1"/>
  <c r="Y312" i="1" s="1"/>
  <c r="X314" i="1"/>
  <c r="Y314" i="1" s="1"/>
  <c r="X316" i="1"/>
  <c r="Y316" i="1" s="1"/>
  <c r="X318" i="1"/>
  <c r="Y318" i="1" s="1"/>
  <c r="X320" i="1"/>
  <c r="Y320" i="1" s="1"/>
  <c r="X322" i="1"/>
  <c r="Y322" i="1" s="1"/>
  <c r="X324" i="1"/>
  <c r="Y324" i="1" s="1"/>
  <c r="X326" i="1"/>
  <c r="Y326" i="1" s="1"/>
  <c r="X328" i="1"/>
  <c r="Y328" i="1" s="1"/>
  <c r="X330" i="1"/>
  <c r="Y330" i="1" s="1"/>
  <c r="X332" i="1"/>
  <c r="Y332" i="1" s="1"/>
  <c r="X334" i="1"/>
  <c r="X336" i="1"/>
  <c r="Y336" i="1" s="1"/>
  <c r="X338" i="1"/>
  <c r="Y338" i="1" s="1"/>
  <c r="X340" i="1"/>
  <c r="Y340" i="1" s="1"/>
  <c r="X342" i="1"/>
  <c r="Y342" i="1" s="1"/>
  <c r="X344" i="1"/>
  <c r="Y344" i="1" s="1"/>
  <c r="X346" i="1"/>
  <c r="Y346" i="1" s="1"/>
  <c r="X348" i="1"/>
  <c r="Y348" i="1" s="1"/>
  <c r="X350" i="1"/>
  <c r="Y350" i="1" s="1"/>
  <c r="X352" i="1"/>
  <c r="Y352" i="1" s="1"/>
  <c r="X354" i="1"/>
  <c r="Y354" i="1" s="1"/>
  <c r="X356" i="1"/>
  <c r="Y356" i="1" s="1"/>
  <c r="X358" i="1"/>
  <c r="Y358" i="1" s="1"/>
  <c r="X360" i="1"/>
  <c r="Y360" i="1" s="1"/>
  <c r="X362" i="1"/>
  <c r="Y362" i="1" s="1"/>
  <c r="X145" i="1"/>
  <c r="Y145" i="1" s="1"/>
  <c r="X255" i="1"/>
  <c r="Y255" i="1" s="1"/>
  <c r="X256" i="1"/>
  <c r="Y256" i="1" s="1"/>
  <c r="X259" i="1"/>
  <c r="Y259" i="1" s="1"/>
  <c r="X260" i="1"/>
  <c r="Y260" i="1" s="1"/>
  <c r="X263" i="1"/>
  <c r="Y263" i="1" s="1"/>
  <c r="X264" i="1"/>
  <c r="Y264" i="1" s="1"/>
  <c r="X266" i="1"/>
  <c r="Y266" i="1" s="1"/>
  <c r="X270" i="1"/>
  <c r="Y270" i="1" s="1"/>
  <c r="X254" i="1"/>
  <c r="Y254" i="1" s="1"/>
  <c r="X193" i="1"/>
  <c r="Y193" i="1" s="1"/>
  <c r="X194" i="1"/>
  <c r="Y194" i="1" s="1"/>
  <c r="X195" i="1"/>
  <c r="Y195" i="1" s="1"/>
  <c r="X196" i="1"/>
  <c r="Y196" i="1" s="1"/>
  <c r="X197" i="1"/>
  <c r="Y197" i="1" s="1"/>
  <c r="X198" i="1"/>
  <c r="Y198" i="1" s="1"/>
  <c r="X199" i="1"/>
  <c r="Y199" i="1" s="1"/>
  <c r="X200" i="1"/>
  <c r="Y200" i="1" s="1"/>
  <c r="X201" i="1"/>
  <c r="Y201" i="1" s="1"/>
  <c r="X202" i="1"/>
  <c r="Y202" i="1" s="1"/>
  <c r="X203" i="1"/>
  <c r="Y203" i="1" s="1"/>
  <c r="X204" i="1"/>
  <c r="Y204" i="1" s="1"/>
  <c r="X205" i="1"/>
  <c r="Y205" i="1" s="1"/>
  <c r="X206" i="1"/>
  <c r="Y206" i="1" s="1"/>
  <c r="X207" i="1"/>
  <c r="Y207" i="1" s="1"/>
  <c r="X208" i="1"/>
  <c r="Y208" i="1" s="1"/>
  <c r="X209" i="1"/>
  <c r="Y209" i="1" s="1"/>
  <c r="X210" i="1"/>
  <c r="Y210" i="1" s="1"/>
  <c r="X211" i="1"/>
  <c r="Y211" i="1" s="1"/>
  <c r="X212" i="1"/>
  <c r="Y212" i="1" s="1"/>
  <c r="X213" i="1"/>
  <c r="Y213" i="1" s="1"/>
  <c r="X214" i="1"/>
  <c r="Y214" i="1" s="1"/>
  <c r="X215" i="1"/>
  <c r="Y215" i="1" s="1"/>
  <c r="X216" i="1"/>
  <c r="Y216" i="1" s="1"/>
  <c r="X217" i="1"/>
  <c r="Y217" i="1" s="1"/>
  <c r="X218" i="1"/>
  <c r="Y218" i="1" s="1"/>
  <c r="X219" i="1"/>
  <c r="Y219" i="1" s="1"/>
  <c r="X220" i="1"/>
  <c r="Y220" i="1" s="1"/>
  <c r="X221" i="1"/>
  <c r="Y221" i="1" s="1"/>
  <c r="X222" i="1"/>
  <c r="Y222" i="1" s="1"/>
  <c r="X223" i="1"/>
  <c r="Y223" i="1" s="1"/>
  <c r="X224" i="1"/>
  <c r="Y224" i="1" s="1"/>
  <c r="X225" i="1"/>
  <c r="Y225" i="1" s="1"/>
  <c r="X226" i="1"/>
  <c r="Y226" i="1" s="1"/>
  <c r="X227" i="1"/>
  <c r="Y227" i="1" s="1"/>
  <c r="X228" i="1"/>
  <c r="Y228" i="1" s="1"/>
  <c r="X229" i="1"/>
  <c r="Y229" i="1" s="1"/>
  <c r="X230" i="1"/>
  <c r="Y230" i="1" s="1"/>
  <c r="X231" i="1"/>
  <c r="Y231" i="1" s="1"/>
  <c r="X232" i="1"/>
  <c r="Y232" i="1" s="1"/>
  <c r="X233" i="1"/>
  <c r="Y233" i="1" s="1"/>
  <c r="X234" i="1"/>
  <c r="Y234" i="1" s="1"/>
  <c r="X235" i="1"/>
  <c r="Y235" i="1" s="1"/>
  <c r="X236" i="1"/>
  <c r="Y236" i="1" s="1"/>
  <c r="X237" i="1"/>
  <c r="Y237" i="1" s="1"/>
  <c r="X238" i="1"/>
  <c r="Y238" i="1" s="1"/>
  <c r="X239" i="1"/>
  <c r="Y239" i="1" s="1"/>
  <c r="X240" i="1"/>
  <c r="Y240" i="1" s="1"/>
  <c r="X241" i="1"/>
  <c r="Y241" i="1" s="1"/>
  <c r="X242" i="1"/>
  <c r="Y242" i="1" s="1"/>
  <c r="X243" i="1"/>
  <c r="Y243" i="1" s="1"/>
  <c r="X244" i="1"/>
  <c r="Y244" i="1" s="1"/>
  <c r="X245" i="1"/>
  <c r="Y245" i="1" s="1"/>
  <c r="X246" i="1"/>
  <c r="Y246" i="1" s="1"/>
  <c r="X247" i="1"/>
  <c r="Y247" i="1" s="1"/>
  <c r="X248" i="1"/>
  <c r="Y248" i="1" s="1"/>
  <c r="X249" i="1"/>
  <c r="Y249" i="1" s="1"/>
  <c r="X250" i="1"/>
  <c r="Y250" i="1" s="1"/>
  <c r="X251" i="1"/>
  <c r="Y251" i="1" s="1"/>
  <c r="X252" i="1"/>
  <c r="Y252" i="1" s="1"/>
  <c r="X253" i="1"/>
  <c r="Y253" i="1" s="1"/>
  <c r="X187" i="1"/>
  <c r="Y187" i="1" s="1"/>
  <c r="X188" i="1"/>
  <c r="Y188" i="1" s="1"/>
  <c r="X189" i="1"/>
  <c r="Y189" i="1" s="1"/>
  <c r="X190" i="1"/>
  <c r="Y190" i="1" s="1"/>
  <c r="X191" i="1"/>
  <c r="Y191" i="1" s="1"/>
  <c r="X192" i="1"/>
  <c r="Y192" i="1" s="1"/>
  <c r="X186" i="1"/>
  <c r="Y186" i="1" s="1"/>
  <c r="X361" i="1" l="1"/>
  <c r="Y361" i="1" s="1"/>
  <c r="X357" i="1"/>
  <c r="Y357" i="1" s="1"/>
  <c r="X353" i="1"/>
  <c r="Y353" i="1" s="1"/>
  <c r="X349" i="1"/>
  <c r="Y349" i="1" s="1"/>
  <c r="X345" i="1"/>
  <c r="Y345" i="1" s="1"/>
  <c r="X341" i="1"/>
  <c r="Y341" i="1" s="1"/>
  <c r="X337" i="1"/>
  <c r="Y337" i="1" s="1"/>
  <c r="X333" i="1"/>
  <c r="Y333" i="1" s="1"/>
  <c r="X329" i="1"/>
  <c r="Y329" i="1" s="1"/>
  <c r="X325" i="1"/>
  <c r="Y325" i="1" s="1"/>
  <c r="X321" i="1"/>
  <c r="Y321" i="1" s="1"/>
  <c r="X317" i="1"/>
  <c r="Y317" i="1" s="1"/>
  <c r="X313" i="1"/>
  <c r="Y313" i="1" s="1"/>
  <c r="X309" i="1"/>
  <c r="Y309" i="1" s="1"/>
  <c r="X305" i="1"/>
  <c r="Y305" i="1" s="1"/>
  <c r="X301" i="1"/>
  <c r="Y301" i="1" s="1"/>
  <c r="X297" i="1"/>
  <c r="Y297" i="1" s="1"/>
  <c r="X182" i="1"/>
  <c r="Y182" i="1" s="1"/>
  <c r="X164" i="1"/>
  <c r="Y164" i="1" s="1"/>
  <c r="X160" i="1"/>
  <c r="Y160" i="1" s="1"/>
  <c r="X262" i="1"/>
  <c r="Y262" i="1" s="1"/>
  <c r="X258" i="1"/>
  <c r="Y258" i="1" s="1"/>
  <c r="X158" i="1"/>
  <c r="Y158" i="1" s="1"/>
  <c r="X154" i="1"/>
  <c r="Y154" i="1" s="1"/>
  <c r="X150" i="1"/>
  <c r="Y150" i="1" s="1"/>
  <c r="X146" i="1"/>
  <c r="Y146" i="1" s="1"/>
  <c r="X290" i="1"/>
  <c r="Y290" i="1" s="1"/>
  <c r="X282" i="1"/>
  <c r="Y282" i="1" s="1"/>
  <c r="X278" i="1"/>
  <c r="Y278" i="1" s="1"/>
  <c r="X271" i="1"/>
  <c r="Y271" i="1" s="1"/>
  <c r="X267" i="1"/>
  <c r="Y267" i="1" s="1"/>
  <c r="X289" i="1"/>
  <c r="Y289" i="1" s="1"/>
  <c r="X285" i="1"/>
  <c r="Y285" i="1" s="1"/>
  <c r="X281" i="1"/>
  <c r="Y281" i="1" s="1"/>
  <c r="X277" i="1"/>
  <c r="Y277" i="1" s="1"/>
  <c r="X273" i="1"/>
  <c r="Y273" i="1" s="1"/>
  <c r="X268" i="1"/>
  <c r="Y268" i="1" s="1"/>
  <c r="X286" i="1"/>
  <c r="Y286" i="1" s="1"/>
  <c r="X274" i="1"/>
  <c r="Y274" i="1" s="1"/>
  <c r="X292" i="1"/>
  <c r="Y292" i="1" s="1"/>
  <c r="X288" i="1"/>
  <c r="Y288" i="1" s="1"/>
  <c r="X284" i="1"/>
  <c r="Y284" i="1" s="1"/>
  <c r="X280" i="1"/>
  <c r="Y280" i="1" s="1"/>
  <c r="X276" i="1"/>
  <c r="Y276" i="1" s="1"/>
  <c r="X272" i="1"/>
  <c r="Y272" i="1" s="1"/>
  <c r="X269" i="1"/>
  <c r="Y269" i="1" s="1"/>
  <c r="X265" i="1"/>
  <c r="Y265" i="1" s="1"/>
  <c r="X261" i="1"/>
  <c r="Y261" i="1" s="1"/>
  <c r="X257" i="1"/>
  <c r="Y257" i="1" s="1"/>
  <c r="X291" i="1"/>
  <c r="Y291" i="1" s="1"/>
  <c r="X287" i="1"/>
  <c r="Y287" i="1" s="1"/>
  <c r="X283" i="1"/>
  <c r="Y283" i="1" s="1"/>
  <c r="X279" i="1"/>
  <c r="Y279" i="1" s="1"/>
  <c r="X275" i="1"/>
  <c r="Y275" i="1" s="1"/>
  <c r="Z90" i="1" l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70" i="1"/>
  <c r="Z171" i="1"/>
  <c r="Z172" i="1"/>
  <c r="Z173" i="1"/>
  <c r="Z174" i="1"/>
  <c r="Z175" i="1"/>
  <c r="Z177" i="1"/>
  <c r="Z178" i="1"/>
  <c r="Z179" i="1"/>
  <c r="Z180" i="1"/>
  <c r="Z181" i="1"/>
  <c r="Z182" i="1"/>
  <c r="Z183" i="1"/>
  <c r="Z184" i="1"/>
  <c r="Z185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2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70" i="1"/>
  <c r="R171" i="1"/>
  <c r="R172" i="1"/>
  <c r="R173" i="1"/>
  <c r="R174" i="1"/>
  <c r="R175" i="1"/>
  <c r="R177" i="1"/>
  <c r="R178" i="1"/>
  <c r="R179" i="1"/>
  <c r="R180" i="1"/>
  <c r="R181" i="1"/>
  <c r="R182" i="1"/>
  <c r="R183" i="1"/>
  <c r="R184" i="1"/>
  <c r="R185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2" i="1"/>
  <c r="T30" i="1" l="1"/>
  <c r="T32" i="1"/>
  <c r="T34" i="1"/>
  <c r="T35" i="1"/>
  <c r="T44" i="1"/>
  <c r="T47" i="1"/>
  <c r="T48" i="1"/>
  <c r="T56" i="1"/>
  <c r="T79" i="1"/>
  <c r="T80" i="1"/>
  <c r="T81" i="1"/>
  <c r="T84" i="1"/>
  <c r="T86" i="1"/>
  <c r="T95" i="1"/>
  <c r="T96" i="1"/>
  <c r="T97" i="1"/>
  <c r="T98" i="1"/>
  <c r="T99" i="1"/>
  <c r="T100" i="1"/>
  <c r="T101" i="1"/>
  <c r="T125" i="1"/>
  <c r="T129" i="1"/>
  <c r="T131" i="1"/>
  <c r="T144" i="1"/>
  <c r="T155" i="1"/>
  <c r="T159" i="1"/>
  <c r="T185" i="1"/>
  <c r="T334" i="1"/>
  <c r="T28" i="1"/>
  <c r="T29" i="1"/>
  <c r="T2" i="1" l="1"/>
  <c r="T12" i="1" l="1"/>
  <c r="T8" i="1"/>
  <c r="T4" i="1"/>
  <c r="T15" i="1"/>
  <c r="T11" i="1"/>
  <c r="T7" i="1"/>
  <c r="T3" i="1"/>
  <c r="T14" i="1"/>
  <c r="T10" i="1"/>
  <c r="T6" i="1"/>
  <c r="T13" i="1"/>
  <c r="T9" i="1"/>
  <c r="T5" i="1"/>
  <c r="O36" i="1" l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T248" i="1" l="1"/>
  <c r="T232" i="1"/>
  <c r="T216" i="1"/>
  <c r="T200" i="1"/>
  <c r="T188" i="1"/>
  <c r="T282" i="1"/>
  <c r="T270" i="1"/>
  <c r="T262" i="1"/>
  <c r="T254" i="1"/>
  <c r="T332" i="1"/>
  <c r="T320" i="1"/>
  <c r="T312" i="1"/>
  <c r="T300" i="1"/>
  <c r="T181" i="1"/>
  <c r="T167" i="1"/>
  <c r="T135" i="1"/>
  <c r="T124" i="1"/>
  <c r="T113" i="1"/>
  <c r="T89" i="1"/>
  <c r="T73" i="1"/>
  <c r="T17" i="1"/>
  <c r="T250" i="1"/>
  <c r="T246" i="1"/>
  <c r="T242" i="1"/>
  <c r="T238" i="1"/>
  <c r="T234" i="1"/>
  <c r="T230" i="1"/>
  <c r="T226" i="1"/>
  <c r="T222" i="1"/>
  <c r="T218" i="1"/>
  <c r="T214" i="1"/>
  <c r="T210" i="1"/>
  <c r="T206" i="1"/>
  <c r="T202" i="1"/>
  <c r="T198" i="1"/>
  <c r="T194" i="1"/>
  <c r="T190" i="1"/>
  <c r="T186" i="1"/>
  <c r="T292" i="1"/>
  <c r="T288" i="1"/>
  <c r="T284" i="1"/>
  <c r="T280" i="1"/>
  <c r="T276" i="1"/>
  <c r="T272" i="1"/>
  <c r="T268" i="1"/>
  <c r="T264" i="1"/>
  <c r="T260" i="1"/>
  <c r="T256" i="1"/>
  <c r="T294" i="1"/>
  <c r="T183" i="1"/>
  <c r="T179" i="1"/>
  <c r="T174" i="1"/>
  <c r="T170" i="1"/>
  <c r="T165" i="1"/>
  <c r="T161" i="1"/>
  <c r="T157" i="1"/>
  <c r="T153" i="1"/>
  <c r="T149" i="1"/>
  <c r="T145" i="1"/>
  <c r="T141" i="1"/>
  <c r="T137" i="1"/>
  <c r="T133" i="1"/>
  <c r="T126" i="1"/>
  <c r="T123" i="1"/>
  <c r="T119" i="1"/>
  <c r="T115" i="1"/>
  <c r="T111" i="1"/>
  <c r="T107" i="1"/>
  <c r="T103" i="1"/>
  <c r="T91" i="1"/>
  <c r="T87" i="1"/>
  <c r="T83" i="1"/>
  <c r="T75" i="1"/>
  <c r="T70" i="1"/>
  <c r="T66" i="1"/>
  <c r="T62" i="1"/>
  <c r="T58" i="1"/>
  <c r="T54" i="1"/>
  <c r="T50" i="1"/>
  <c r="T46" i="1"/>
  <c r="T43" i="1"/>
  <c r="T39" i="1"/>
  <c r="T31" i="1"/>
  <c r="T27" i="1"/>
  <c r="T23" i="1"/>
  <c r="T19" i="1"/>
  <c r="T240" i="1"/>
  <c r="T228" i="1"/>
  <c r="T220" i="1"/>
  <c r="T208" i="1"/>
  <c r="T196" i="1"/>
  <c r="T290" i="1"/>
  <c r="T278" i="1"/>
  <c r="T266" i="1"/>
  <c r="T324" i="1"/>
  <c r="T304" i="1"/>
  <c r="T177" i="1"/>
  <c r="T163" i="1"/>
  <c r="T147" i="1"/>
  <c r="T139" i="1"/>
  <c r="T128" i="1"/>
  <c r="T117" i="1"/>
  <c r="T85" i="1"/>
  <c r="T77" i="1"/>
  <c r="T64" i="1"/>
  <c r="T60" i="1"/>
  <c r="T52" i="1"/>
  <c r="T41" i="1"/>
  <c r="T33" i="1"/>
  <c r="T25" i="1"/>
  <c r="T253" i="1"/>
  <c r="T249" i="1"/>
  <c r="T245" i="1"/>
  <c r="T241" i="1"/>
  <c r="T237" i="1"/>
  <c r="T233" i="1"/>
  <c r="T229" i="1"/>
  <c r="T225" i="1"/>
  <c r="T221" i="1"/>
  <c r="T217" i="1"/>
  <c r="T213" i="1"/>
  <c r="T209" i="1"/>
  <c r="T205" i="1"/>
  <c r="T201" i="1"/>
  <c r="T197" i="1"/>
  <c r="T193" i="1"/>
  <c r="T189" i="1"/>
  <c r="T291" i="1"/>
  <c r="T287" i="1"/>
  <c r="T283" i="1"/>
  <c r="T279" i="1"/>
  <c r="T275" i="1"/>
  <c r="T271" i="1"/>
  <c r="T267" i="1"/>
  <c r="T263" i="1"/>
  <c r="T259" i="1"/>
  <c r="T255" i="1"/>
  <c r="T362" i="1"/>
  <c r="T297" i="1"/>
  <c r="T293" i="1"/>
  <c r="T182" i="1"/>
  <c r="T178" i="1"/>
  <c r="T173" i="1"/>
  <c r="T168" i="1"/>
  <c r="T164" i="1"/>
  <c r="T160" i="1"/>
  <c r="T156" i="1"/>
  <c r="T152" i="1"/>
  <c r="T148" i="1"/>
  <c r="T140" i="1"/>
  <c r="T136" i="1"/>
  <c r="T132" i="1"/>
  <c r="T122" i="1"/>
  <c r="T118" i="1"/>
  <c r="T114" i="1"/>
  <c r="T110" i="1"/>
  <c r="T106" i="1"/>
  <c r="T102" i="1"/>
  <c r="T94" i="1"/>
  <c r="T90" i="1"/>
  <c r="T82" i="1"/>
  <c r="T78" i="1"/>
  <c r="T74" i="1"/>
  <c r="T69" i="1"/>
  <c r="T65" i="1"/>
  <c r="T61" i="1"/>
  <c r="T57" i="1"/>
  <c r="T53" i="1"/>
  <c r="T49" i="1"/>
  <c r="T42" i="1"/>
  <c r="T38" i="1"/>
  <c r="T26" i="1"/>
  <c r="T22" i="1"/>
  <c r="T18" i="1"/>
  <c r="T252" i="1"/>
  <c r="T244" i="1"/>
  <c r="T236" i="1"/>
  <c r="T224" i="1"/>
  <c r="T212" i="1"/>
  <c r="T204" i="1"/>
  <c r="T192" i="1"/>
  <c r="T286" i="1"/>
  <c r="T274" i="1"/>
  <c r="T258" i="1"/>
  <c r="T328" i="1"/>
  <c r="T316" i="1"/>
  <c r="T308" i="1"/>
  <c r="T296" i="1"/>
  <c r="T172" i="1"/>
  <c r="T151" i="1"/>
  <c r="T143" i="1"/>
  <c r="T121" i="1"/>
  <c r="T109" i="1"/>
  <c r="T105" i="1"/>
  <c r="T93" i="1"/>
  <c r="T68" i="1"/>
  <c r="T45" i="1"/>
  <c r="T37" i="1"/>
  <c r="T21" i="1"/>
  <c r="T251" i="1"/>
  <c r="T247" i="1"/>
  <c r="T243" i="1"/>
  <c r="T239" i="1"/>
  <c r="T235" i="1"/>
  <c r="T231" i="1"/>
  <c r="T227" i="1"/>
  <c r="T223" i="1"/>
  <c r="T219" i="1"/>
  <c r="T215" i="1"/>
  <c r="T211" i="1"/>
  <c r="T207" i="1"/>
  <c r="T203" i="1"/>
  <c r="T199" i="1"/>
  <c r="T195" i="1"/>
  <c r="T191" i="1"/>
  <c r="T187" i="1"/>
  <c r="T289" i="1"/>
  <c r="T285" i="1"/>
  <c r="T281" i="1"/>
  <c r="T277" i="1"/>
  <c r="T273" i="1"/>
  <c r="T269" i="1"/>
  <c r="T265" i="1"/>
  <c r="T261" i="1"/>
  <c r="T257" i="1"/>
  <c r="T360" i="1"/>
  <c r="T356" i="1"/>
  <c r="T352" i="1"/>
  <c r="T348" i="1"/>
  <c r="T344" i="1"/>
  <c r="T340" i="1"/>
  <c r="T336" i="1"/>
  <c r="T295" i="1"/>
  <c r="T184" i="1"/>
  <c r="T180" i="1"/>
  <c r="T175" i="1"/>
  <c r="T171" i="1"/>
  <c r="T166" i="1"/>
  <c r="T162" i="1"/>
  <c r="T158" i="1"/>
  <c r="T154" i="1"/>
  <c r="T150" i="1"/>
  <c r="T146" i="1"/>
  <c r="T142" i="1"/>
  <c r="T138" i="1"/>
  <c r="T134" i="1"/>
  <c r="T130" i="1"/>
  <c r="T127" i="1"/>
  <c r="T120" i="1"/>
  <c r="T116" i="1"/>
  <c r="T112" i="1"/>
  <c r="T108" i="1"/>
  <c r="T104" i="1"/>
  <c r="T92" i="1"/>
  <c r="T88" i="1"/>
  <c r="T76" i="1"/>
  <c r="T71" i="1"/>
  <c r="T67" i="1"/>
  <c r="T63" i="1"/>
  <c r="T59" i="1"/>
  <c r="T55" i="1"/>
  <c r="T51" i="1"/>
  <c r="T40" i="1"/>
  <c r="T36" i="1"/>
  <c r="T24" i="1"/>
  <c r="T20" i="1"/>
  <c r="T16" i="1"/>
  <c r="T361" i="1"/>
  <c r="T357" i="1"/>
  <c r="T353" i="1"/>
  <c r="T349" i="1"/>
  <c r="T345" i="1"/>
  <c r="T341" i="1"/>
  <c r="T337" i="1"/>
  <c r="T331" i="1"/>
  <c r="T327" i="1"/>
  <c r="T323" i="1"/>
  <c r="T319" i="1"/>
  <c r="T315" i="1"/>
  <c r="T311" i="1"/>
  <c r="T307" i="1"/>
  <c r="T303" i="1"/>
  <c r="T299" i="1"/>
  <c r="T359" i="1"/>
  <c r="T355" i="1"/>
  <c r="T351" i="1"/>
  <c r="T347" i="1"/>
  <c r="T343" i="1"/>
  <c r="T339" i="1"/>
  <c r="T335" i="1"/>
  <c r="T330" i="1"/>
  <c r="T326" i="1"/>
  <c r="T322" i="1"/>
  <c r="T318" i="1"/>
  <c r="T314" i="1"/>
  <c r="T310" i="1"/>
  <c r="T306" i="1"/>
  <c r="T302" i="1"/>
  <c r="T298" i="1"/>
  <c r="T358" i="1"/>
  <c r="T354" i="1"/>
  <c r="T350" i="1"/>
  <c r="T346" i="1"/>
  <c r="T342" i="1"/>
  <c r="T338" i="1"/>
  <c r="T333" i="1"/>
  <c r="T329" i="1"/>
  <c r="T325" i="1"/>
  <c r="T321" i="1"/>
  <c r="T317" i="1"/>
  <c r="T313" i="1"/>
  <c r="T309" i="1"/>
  <c r="T305" i="1"/>
  <c r="T301" i="1"/>
  <c r="J9" i="1"/>
  <c r="J10" i="1"/>
  <c r="J11" i="1"/>
  <c r="J12" i="1"/>
  <c r="J13" i="1"/>
  <c r="J14" i="1"/>
  <c r="J15" i="1"/>
  <c r="J16" i="1"/>
  <c r="J17" i="1"/>
  <c r="J25" i="1"/>
  <c r="J27" i="1"/>
  <c r="J28" i="1"/>
  <c r="J29" i="1"/>
  <c r="J30" i="1"/>
  <c r="J31" i="1"/>
  <c r="J32" i="1"/>
  <c r="J34" i="1"/>
  <c r="J35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64" i="1"/>
  <c r="J72" i="1"/>
  <c r="J77" i="1"/>
  <c r="J79" i="1"/>
  <c r="J80" i="1"/>
  <c r="J81" i="1"/>
  <c r="J83" i="1"/>
  <c r="J84" i="1"/>
  <c r="J85" i="1"/>
  <c r="J86" i="1"/>
  <c r="J87" i="1"/>
  <c r="J95" i="1"/>
  <c r="J96" i="1"/>
  <c r="J97" i="1"/>
  <c r="J98" i="1"/>
  <c r="J99" i="1"/>
  <c r="J100" i="1"/>
  <c r="J101" i="1"/>
  <c r="J103" i="1"/>
  <c r="J108" i="1"/>
  <c r="J120" i="1"/>
  <c r="J124" i="1"/>
  <c r="J125" i="1"/>
  <c r="J126" i="1"/>
  <c r="J127" i="1"/>
  <c r="J128" i="1"/>
  <c r="J129" i="1"/>
  <c r="J130" i="1"/>
  <c r="J131" i="1"/>
  <c r="J132" i="1"/>
  <c r="J140" i="1"/>
  <c r="J141" i="1"/>
  <c r="J142" i="1"/>
  <c r="J143" i="1"/>
  <c r="J144" i="1"/>
  <c r="J148" i="1"/>
  <c r="J149" i="1"/>
  <c r="J153" i="1"/>
  <c r="J159" i="1"/>
  <c r="J163" i="1"/>
  <c r="J164" i="1"/>
  <c r="J199" i="1"/>
  <c r="J241" i="1"/>
  <c r="J242" i="1"/>
  <c r="J18" i="1"/>
  <c r="J19" i="1"/>
  <c r="J20" i="1"/>
  <c r="J21" i="1"/>
  <c r="J22" i="1"/>
  <c r="J23" i="1"/>
  <c r="J24" i="1"/>
  <c r="J26" i="1"/>
  <c r="J33" i="1"/>
  <c r="J36" i="1"/>
  <c r="J37" i="1"/>
  <c r="J38" i="1"/>
  <c r="J39" i="1"/>
  <c r="J40" i="1"/>
  <c r="J41" i="1"/>
  <c r="J42" i="1"/>
  <c r="J43" i="1"/>
  <c r="J57" i="1"/>
  <c r="J58" i="1"/>
  <c r="J59" i="1"/>
  <c r="J60" i="1"/>
  <c r="J61" i="1"/>
  <c r="J62" i="1"/>
  <c r="J63" i="1"/>
  <c r="J65" i="1"/>
  <c r="J66" i="1"/>
  <c r="J67" i="1"/>
  <c r="J68" i="1"/>
  <c r="J69" i="1"/>
  <c r="J70" i="1"/>
  <c r="J71" i="1"/>
  <c r="J73" i="1"/>
  <c r="J74" i="1"/>
  <c r="J75" i="1"/>
  <c r="J76" i="1"/>
  <c r="J78" i="1"/>
  <c r="J82" i="1"/>
  <c r="J88" i="1"/>
  <c r="J89" i="1"/>
  <c r="J90" i="1"/>
  <c r="J91" i="1"/>
  <c r="J92" i="1"/>
  <c r="J93" i="1"/>
  <c r="J94" i="1"/>
  <c r="J102" i="1"/>
  <c r="J104" i="1"/>
  <c r="J105" i="1"/>
  <c r="J106" i="1"/>
  <c r="J107" i="1"/>
  <c r="J109" i="1"/>
  <c r="J110" i="1"/>
  <c r="J111" i="1"/>
  <c r="J112" i="1"/>
  <c r="J113" i="1"/>
  <c r="J114" i="1"/>
  <c r="J115" i="1"/>
  <c r="J116" i="1"/>
  <c r="J117" i="1"/>
  <c r="J118" i="1"/>
  <c r="J119" i="1"/>
  <c r="J121" i="1"/>
  <c r="J122" i="1"/>
  <c r="J123" i="1"/>
  <c r="J133" i="1"/>
  <c r="J134" i="1"/>
  <c r="J135" i="1"/>
  <c r="J136" i="1"/>
  <c r="J137" i="1"/>
  <c r="J138" i="1"/>
  <c r="J139" i="1"/>
  <c r="J145" i="1"/>
  <c r="J146" i="1"/>
  <c r="J147" i="1"/>
  <c r="J150" i="1"/>
  <c r="J151" i="1"/>
  <c r="J152" i="1"/>
  <c r="J154" i="1"/>
  <c r="J155" i="1"/>
  <c r="J156" i="1"/>
  <c r="J157" i="1"/>
  <c r="J158" i="1"/>
  <c r="J160" i="1"/>
  <c r="J161" i="1"/>
  <c r="J162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3" i="1"/>
  <c r="J244" i="1"/>
  <c r="J245" i="1"/>
  <c r="J246" i="1"/>
  <c r="J247" i="1"/>
  <c r="J248" i="1"/>
  <c r="J249" i="1"/>
  <c r="J250" i="1"/>
  <c r="J251" i="1"/>
  <c r="J252" i="1"/>
  <c r="J253" i="1"/>
  <c r="J3" i="1"/>
  <c r="J4" i="1"/>
  <c r="J5" i="1"/>
  <c r="J6" i="1"/>
  <c r="J7" i="1"/>
  <c r="J8" i="1"/>
</calcChain>
</file>

<file path=xl/sharedStrings.xml><?xml version="1.0" encoding="utf-8"?>
<sst xmlns="http://schemas.openxmlformats.org/spreadsheetml/2006/main" count="2596" uniqueCount="617">
  <si>
    <t>A-5+A</t>
  </si>
  <si>
    <t>A-5+L</t>
  </si>
  <si>
    <t>A-5+M</t>
  </si>
  <si>
    <t>A-5+MZ</t>
  </si>
  <si>
    <t>A-5+N</t>
  </si>
  <si>
    <t>A-5+W</t>
  </si>
  <si>
    <t>A-5b+A</t>
  </si>
  <si>
    <t>extra A-7</t>
  </si>
  <si>
    <t/>
  </si>
  <si>
    <t>A-7+A</t>
  </si>
  <si>
    <t>A-7+L</t>
  </si>
  <si>
    <t>A-7+M</t>
  </si>
  <si>
    <t>A-7+MZ</t>
  </si>
  <si>
    <t>A-7+N</t>
  </si>
  <si>
    <t>A-7+W</t>
  </si>
  <si>
    <t>A-7b+A</t>
  </si>
  <si>
    <t>extra A-8</t>
  </si>
  <si>
    <t>A-8+A</t>
  </si>
  <si>
    <t>A-8+L</t>
  </si>
  <si>
    <t>A-8+M</t>
  </si>
  <si>
    <t>A-8+MZ</t>
  </si>
  <si>
    <t>A-8+N</t>
  </si>
  <si>
    <t>A-8+W</t>
  </si>
  <si>
    <t>A-8b</t>
  </si>
  <si>
    <t>A-8b+A</t>
  </si>
  <si>
    <t>A-9+A</t>
  </si>
  <si>
    <t>A-9+L</t>
  </si>
  <si>
    <t>A-9+M</t>
  </si>
  <si>
    <t>A-9+MZ</t>
  </si>
  <si>
    <t>A-9+N</t>
  </si>
  <si>
    <t>A-9+W</t>
  </si>
  <si>
    <t>A-9b+A</t>
  </si>
  <si>
    <t>A-11+A</t>
  </si>
  <si>
    <t>A-11+MZ</t>
  </si>
  <si>
    <t>A-11b+A</t>
  </si>
  <si>
    <t>A-13+A</t>
  </si>
  <si>
    <t>A-13+L</t>
  </si>
  <si>
    <t>A-13+M</t>
  </si>
  <si>
    <t>A-13+MZ</t>
  </si>
  <si>
    <t>A-13+N</t>
  </si>
  <si>
    <t>A-13+W</t>
  </si>
  <si>
    <t>A-13b+A</t>
  </si>
  <si>
    <t>A-14+A</t>
  </si>
  <si>
    <t>A-14+L</t>
  </si>
  <si>
    <t>A-14+MZ</t>
  </si>
  <si>
    <t>A-14+N</t>
  </si>
  <si>
    <t>A-14+W</t>
  </si>
  <si>
    <t>A-14b+A</t>
  </si>
  <si>
    <t>A-15+A</t>
  </si>
  <si>
    <t>A-15+L</t>
  </si>
  <si>
    <t>A-15+M</t>
  </si>
  <si>
    <t>A-15+MZ</t>
  </si>
  <si>
    <t>A-15+N</t>
  </si>
  <si>
    <t>A-15+W</t>
  </si>
  <si>
    <t>A-15b+A</t>
  </si>
  <si>
    <t>extra A-17</t>
  </si>
  <si>
    <t>A-17+A</t>
  </si>
  <si>
    <t>A-17+L</t>
  </si>
  <si>
    <t>A-17+M</t>
  </si>
  <si>
    <t>A-17+MZ</t>
  </si>
  <si>
    <t>A-17+N</t>
  </si>
  <si>
    <t>A-17+W</t>
  </si>
  <si>
    <t>A-17b+A</t>
  </si>
  <si>
    <t>extra A-18</t>
  </si>
  <si>
    <t>A-18+A</t>
  </si>
  <si>
    <t>A-18+L</t>
  </si>
  <si>
    <t>A-18+M</t>
  </si>
  <si>
    <t>A-18+MZ</t>
  </si>
  <si>
    <t>A-18+N</t>
  </si>
  <si>
    <t>A-18+W</t>
  </si>
  <si>
    <t>A-18b+A</t>
  </si>
  <si>
    <t>A-18</t>
  </si>
  <si>
    <t>A-19+A</t>
  </si>
  <si>
    <t>A-19+L</t>
  </si>
  <si>
    <t>A-19+M</t>
  </si>
  <si>
    <t>A-19+MZ</t>
  </si>
  <si>
    <t>A-19+N</t>
  </si>
  <si>
    <t>A-19+W</t>
  </si>
  <si>
    <t>A-23+A</t>
  </si>
  <si>
    <t>A-23+MZ</t>
  </si>
  <si>
    <t>A-23b+A</t>
  </si>
  <si>
    <t>A-24+A</t>
  </si>
  <si>
    <t>A-24+M</t>
  </si>
  <si>
    <t>A-24+MZ</t>
  </si>
  <si>
    <t>A-24+W</t>
  </si>
  <si>
    <t>A-24b+A</t>
  </si>
  <si>
    <t>extra A-37</t>
  </si>
  <si>
    <t>A-37+A</t>
  </si>
  <si>
    <t>A-37+L</t>
  </si>
  <si>
    <t>A-37+M</t>
  </si>
  <si>
    <t>A-37+N</t>
  </si>
  <si>
    <t>A-37+W</t>
  </si>
  <si>
    <t>A-37b</t>
  </si>
  <si>
    <t>A-37b+A</t>
  </si>
  <si>
    <t>A-39+A</t>
  </si>
  <si>
    <t>A-39+L</t>
  </si>
  <si>
    <t>A-39+M</t>
  </si>
  <si>
    <t>A-39+MZ</t>
  </si>
  <si>
    <t>A-39+N</t>
  </si>
  <si>
    <t>A-39+W</t>
  </si>
  <si>
    <t>A-39b+A</t>
  </si>
  <si>
    <t>A-48+A</t>
  </si>
  <si>
    <t>A-48+L</t>
  </si>
  <si>
    <t>A-48+M</t>
  </si>
  <si>
    <t>A-48+MZ</t>
  </si>
  <si>
    <t>A-48+N</t>
  </si>
  <si>
    <t>A-48+W</t>
  </si>
  <si>
    <t>extra A-49</t>
  </si>
  <si>
    <t>A-49+A</t>
  </si>
  <si>
    <t>A-49+L</t>
  </si>
  <si>
    <t>A-49+M</t>
  </si>
  <si>
    <t>A-49+MZ</t>
  </si>
  <si>
    <t>A-49+N</t>
  </si>
  <si>
    <t>A-49+W</t>
  </si>
  <si>
    <t>A-49b+A</t>
  </si>
  <si>
    <t>A-50+A</t>
  </si>
  <si>
    <t>A-50+L</t>
  </si>
  <si>
    <t>A-50+M</t>
  </si>
  <si>
    <t>A-50+MZ</t>
  </si>
  <si>
    <t>A-50+N</t>
  </si>
  <si>
    <t>A-50+W</t>
  </si>
  <si>
    <t>A-50b</t>
  </si>
  <si>
    <t>A-50b+A</t>
  </si>
  <si>
    <t>C-9+A</t>
  </si>
  <si>
    <t>C-9b+A</t>
  </si>
  <si>
    <t>C-18+A</t>
  </si>
  <si>
    <t>C-18+L</t>
  </si>
  <si>
    <t>C-18+M</t>
  </si>
  <si>
    <t>C-18+N</t>
  </si>
  <si>
    <t>C-18+W</t>
  </si>
  <si>
    <t>C-18b+A</t>
  </si>
  <si>
    <t>extra C-26</t>
  </si>
  <si>
    <t>C-26+A</t>
  </si>
  <si>
    <t>C-26+L</t>
  </si>
  <si>
    <t>C-26+M</t>
  </si>
  <si>
    <t>C-26+N</t>
  </si>
  <si>
    <t>C-26+W</t>
  </si>
  <si>
    <t>C-26b+A</t>
  </si>
  <si>
    <t>C-27+A</t>
  </si>
  <si>
    <t>C-27+L</t>
  </si>
  <si>
    <t>C-27+M</t>
  </si>
  <si>
    <t>C-27+N</t>
  </si>
  <si>
    <t>C-27+W</t>
  </si>
  <si>
    <t>C-27b+A</t>
  </si>
  <si>
    <t>L-1+A</t>
  </si>
  <si>
    <t>L-1+L</t>
  </si>
  <si>
    <t>L-1+M</t>
  </si>
  <si>
    <t>L-1+N</t>
  </si>
  <si>
    <t>L-1+W</t>
  </si>
  <si>
    <t>L-4+A</t>
  </si>
  <si>
    <t>L-4+L</t>
  </si>
  <si>
    <t>L-4+M</t>
  </si>
  <si>
    <t>L-4+N</t>
  </si>
  <si>
    <t>L-4+W</t>
  </si>
  <si>
    <t>L-5+A</t>
  </si>
  <si>
    <t>L-5+L</t>
  </si>
  <si>
    <t>L-5+M</t>
  </si>
  <si>
    <t>L-5+N</t>
  </si>
  <si>
    <t>L-5+W</t>
  </si>
  <si>
    <t>L-6+A</t>
  </si>
  <si>
    <t>L-6+L</t>
  </si>
  <si>
    <t>L-6+M</t>
  </si>
  <si>
    <t>L-6+N</t>
  </si>
  <si>
    <t>L-6+W</t>
  </si>
  <si>
    <t>L-7+A</t>
  </si>
  <si>
    <t>L-7+L</t>
  </si>
  <si>
    <t>L-7+M</t>
  </si>
  <si>
    <t>L-7+N</t>
  </si>
  <si>
    <t>L-7+W</t>
  </si>
  <si>
    <t>L-8+A</t>
  </si>
  <si>
    <t>L-8+L</t>
  </si>
  <si>
    <t>L-11+A</t>
  </si>
  <si>
    <t>L-11+L</t>
  </si>
  <si>
    <t>L-12+A</t>
  </si>
  <si>
    <t>L-12+L</t>
  </si>
  <si>
    <t>L-13+A</t>
  </si>
  <si>
    <t>L-13+L</t>
  </si>
  <si>
    <t>L-14+A</t>
  </si>
  <si>
    <t>L-14+L</t>
  </si>
  <si>
    <t>L-15+A</t>
  </si>
  <si>
    <t>L-15+L</t>
  </si>
  <si>
    <t>L-16+A</t>
  </si>
  <si>
    <t>L-16+L</t>
  </si>
  <si>
    <t>L-17+A</t>
  </si>
  <si>
    <t>L-17+L</t>
  </si>
  <si>
    <t>M-1+A</t>
  </si>
  <si>
    <t>M-1+L</t>
  </si>
  <si>
    <t>M-1+M</t>
  </si>
  <si>
    <t>M-1+N</t>
  </si>
  <si>
    <t>M-1+W</t>
  </si>
  <si>
    <t>M-4+A</t>
  </si>
  <si>
    <t>M-4+L</t>
  </si>
  <si>
    <t>M-4+M</t>
  </si>
  <si>
    <t>M-4+N</t>
  </si>
  <si>
    <t>M-4+W</t>
  </si>
  <si>
    <t>M-5+A</t>
  </si>
  <si>
    <t>M-5+L</t>
  </si>
  <si>
    <t>M-5+M</t>
  </si>
  <si>
    <t>M-5+N</t>
  </si>
  <si>
    <t>M-5+W</t>
  </si>
  <si>
    <t>M-6+A</t>
  </si>
  <si>
    <t>M-6+L</t>
  </si>
  <si>
    <t>M-6+M</t>
  </si>
  <si>
    <t>M-6+N</t>
  </si>
  <si>
    <t>M-6+W</t>
  </si>
  <si>
    <t>M-8+A</t>
  </si>
  <si>
    <t>M-8+L</t>
  </si>
  <si>
    <t>M-8+M</t>
  </si>
  <si>
    <t>M-8+N</t>
  </si>
  <si>
    <t>M-8+W</t>
  </si>
  <si>
    <t>M-11+A</t>
  </si>
  <si>
    <t>M-11+M</t>
  </si>
  <si>
    <t>M-12+A</t>
  </si>
  <si>
    <t>M-12+M</t>
  </si>
  <si>
    <t>M-13+A</t>
  </si>
  <si>
    <t>M-13+M</t>
  </si>
  <si>
    <t>M-14+A</t>
  </si>
  <si>
    <t>M-14+M</t>
  </si>
  <si>
    <t>M-17+A</t>
  </si>
  <si>
    <t>M-17+M</t>
  </si>
  <si>
    <t>M-18+A</t>
  </si>
  <si>
    <t>M-18+M</t>
  </si>
  <si>
    <t>M-19+A</t>
  </si>
  <si>
    <t>M-19+M</t>
  </si>
  <si>
    <t>M-20+A</t>
  </si>
  <si>
    <t>M-20+M</t>
  </si>
  <si>
    <t>M-21+A</t>
  </si>
  <si>
    <t>M-21+M</t>
  </si>
  <si>
    <t>M-24+A</t>
  </si>
  <si>
    <t>M-24+M</t>
  </si>
  <si>
    <t>M-25+A</t>
  </si>
  <si>
    <t>M-25+M</t>
  </si>
  <si>
    <t>M-26+A</t>
  </si>
  <si>
    <t>M-26+M</t>
  </si>
  <si>
    <t>M-27+A</t>
  </si>
  <si>
    <t>M-27+M</t>
  </si>
  <si>
    <t>M-28+A</t>
  </si>
  <si>
    <t>M-28+M</t>
  </si>
  <si>
    <t>M-29+A</t>
  </si>
  <si>
    <t>M-29+M</t>
  </si>
  <si>
    <t>M-30+A</t>
  </si>
  <si>
    <t>M-30+M</t>
  </si>
  <si>
    <t>M-31+A</t>
  </si>
  <si>
    <t>M-31+M</t>
  </si>
  <si>
    <t>M-32+M</t>
  </si>
  <si>
    <t>M-34+M</t>
  </si>
  <si>
    <t>M-36+M</t>
  </si>
  <si>
    <t>M-37+M</t>
  </si>
  <si>
    <t>M-38+M</t>
  </si>
  <si>
    <t>M-39+M</t>
  </si>
  <si>
    <t>M-40+M</t>
  </si>
  <si>
    <t>M-41+M</t>
  </si>
  <si>
    <t>M-42+M</t>
  </si>
  <si>
    <t>M-43+M</t>
  </si>
  <si>
    <t>M-45+M</t>
  </si>
  <si>
    <t>N-1+A</t>
  </si>
  <si>
    <t>N-1+L</t>
  </si>
  <si>
    <t>N-1+M</t>
  </si>
  <si>
    <t>N-1+N</t>
  </si>
  <si>
    <t>N-1+W</t>
  </si>
  <si>
    <t>N-3+A</t>
  </si>
  <si>
    <t>N-3+L</t>
  </si>
  <si>
    <t>N-3+M</t>
  </si>
  <si>
    <t>N-3+N</t>
  </si>
  <si>
    <t>N-3+W</t>
  </si>
  <si>
    <t>N-8+A</t>
  </si>
  <si>
    <t>N-8+L</t>
  </si>
  <si>
    <t>N-8+M</t>
  </si>
  <si>
    <t>N-8+N</t>
  </si>
  <si>
    <t>N-8+W</t>
  </si>
  <si>
    <t>N-9+A</t>
  </si>
  <si>
    <t>N-9+L</t>
  </si>
  <si>
    <t>N-9+M</t>
  </si>
  <si>
    <t>N-9+N</t>
  </si>
  <si>
    <t>N-9+W</t>
  </si>
  <si>
    <t>N-13+A</t>
  </si>
  <si>
    <t>N-13+L</t>
  </si>
  <si>
    <t>N-13+M</t>
  </si>
  <si>
    <t>N-13+N</t>
  </si>
  <si>
    <t>N-13+W</t>
  </si>
  <si>
    <t>N-14+A</t>
  </si>
  <si>
    <t>N-14+N</t>
  </si>
  <si>
    <t>N-17+A</t>
  </si>
  <si>
    <t>N-17+N</t>
  </si>
  <si>
    <t>N-20+A</t>
  </si>
  <si>
    <t>N-20+N</t>
  </si>
  <si>
    <t>N-21+A</t>
  </si>
  <si>
    <t>N-21+N</t>
  </si>
  <si>
    <t>N-22+A</t>
  </si>
  <si>
    <t>N-22+N</t>
  </si>
  <si>
    <t>N-23+A</t>
  </si>
  <si>
    <t>N-23+N</t>
  </si>
  <si>
    <t>N-24+A</t>
  </si>
  <si>
    <t>N-24+N</t>
  </si>
  <si>
    <t>W-1+A</t>
  </si>
  <si>
    <t>W-1+L</t>
  </si>
  <si>
    <t>W-1+M</t>
  </si>
  <si>
    <t>W-1+N</t>
  </si>
  <si>
    <t>W-1+W</t>
  </si>
  <si>
    <t>W-2+A</t>
  </si>
  <si>
    <t>W-2+L</t>
  </si>
  <si>
    <t>W-2+M</t>
  </si>
  <si>
    <t>W-2+N</t>
  </si>
  <si>
    <t>W-2+W</t>
  </si>
  <si>
    <t>W-3+A</t>
  </si>
  <si>
    <t>W-3+L</t>
  </si>
  <si>
    <t>W-3+M</t>
  </si>
  <si>
    <t>W-3+N</t>
  </si>
  <si>
    <t>W-3+W</t>
  </si>
  <si>
    <t>W-4+A</t>
  </si>
  <si>
    <t>W-4+L</t>
  </si>
  <si>
    <t>W-4+M</t>
  </si>
  <si>
    <t>W-4+N</t>
  </si>
  <si>
    <t>W-4+W</t>
  </si>
  <si>
    <t>W-5+A</t>
  </si>
  <si>
    <t>W-5+L</t>
  </si>
  <si>
    <t>W-5+M</t>
  </si>
  <si>
    <t>W-5+N</t>
  </si>
  <si>
    <t>W-5+W</t>
  </si>
  <si>
    <t>W-6+A</t>
  </si>
  <si>
    <t>W-6+W</t>
  </si>
  <si>
    <t>W-8+A</t>
  </si>
  <si>
    <t>W-8+W</t>
  </si>
  <si>
    <t>W-9+A</t>
  </si>
  <si>
    <t>W-9+W</t>
  </si>
  <si>
    <t>W-10+A</t>
  </si>
  <si>
    <t>W-10+W</t>
  </si>
  <si>
    <t>W-11+A</t>
  </si>
  <si>
    <t>W-11+W</t>
  </si>
  <si>
    <t>W-14+A</t>
  </si>
  <si>
    <t>W-14+W</t>
  </si>
  <si>
    <t>W-15+A</t>
  </si>
  <si>
    <t>W-15+W</t>
  </si>
  <si>
    <t>W-16+A</t>
  </si>
  <si>
    <t>W-16+W</t>
  </si>
  <si>
    <t>W-17+A</t>
  </si>
  <si>
    <t>W-17+W</t>
  </si>
  <si>
    <t>W-18+A</t>
  </si>
  <si>
    <t>W-18+W</t>
  </si>
  <si>
    <t>W-19+A</t>
  </si>
  <si>
    <t>W-19+W</t>
  </si>
  <si>
    <t>W-20+A</t>
  </si>
  <si>
    <t>W-20+W</t>
  </si>
  <si>
    <t>W-21+A</t>
  </si>
  <si>
    <t>W-21+W</t>
  </si>
  <si>
    <t>W-22+A</t>
  </si>
  <si>
    <t>W-22+W</t>
  </si>
  <si>
    <t>W-23+A</t>
  </si>
  <si>
    <t>W-23+W</t>
  </si>
  <si>
    <t>W-24+A</t>
  </si>
  <si>
    <t>W-24+W</t>
  </si>
  <si>
    <t>W-25+A</t>
  </si>
  <si>
    <t>W-25+W</t>
  </si>
  <si>
    <t>W-27+W</t>
  </si>
  <si>
    <t>W-28+W</t>
  </si>
  <si>
    <t>W-29+W</t>
  </si>
  <si>
    <t>W-30+W</t>
  </si>
  <si>
    <t>W-31+W</t>
  </si>
  <si>
    <t>W-32+W</t>
  </si>
  <si>
    <t>W-33+W</t>
  </si>
  <si>
    <t>W-35+W</t>
  </si>
  <si>
    <t>W-38+W</t>
  </si>
  <si>
    <t>A-5b</t>
  </si>
  <si>
    <t>A-7</t>
  </si>
  <si>
    <t>A-8</t>
  </si>
  <si>
    <t>A-9</t>
  </si>
  <si>
    <t>A-11</t>
  </si>
  <si>
    <t>A-13</t>
  </si>
  <si>
    <t>A-15</t>
  </si>
  <si>
    <t>A-17</t>
  </si>
  <si>
    <t>A-18b</t>
  </si>
  <si>
    <t>A-19</t>
  </si>
  <si>
    <t>A-23</t>
  </si>
  <si>
    <t>A-24</t>
  </si>
  <si>
    <t>A-37</t>
  </si>
  <si>
    <t>A-39</t>
  </si>
  <si>
    <t>A-48</t>
  </si>
  <si>
    <t>A-49</t>
  </si>
  <si>
    <t>A-50</t>
  </si>
  <si>
    <t>C-9</t>
  </si>
  <si>
    <t>C-18</t>
  </si>
  <si>
    <t>C-26b</t>
  </si>
  <si>
    <t>C-27</t>
  </si>
  <si>
    <t>L-1</t>
  </si>
  <si>
    <t>L-4</t>
  </si>
  <si>
    <t>L-5</t>
  </si>
  <si>
    <t>L-6</t>
  </si>
  <si>
    <t>L-7</t>
  </si>
  <si>
    <t>L-8</t>
  </si>
  <si>
    <t>L-11</t>
  </si>
  <si>
    <t>L-12</t>
  </si>
  <si>
    <t>L-13</t>
  </si>
  <si>
    <t>L-14</t>
  </si>
  <si>
    <t>L-15</t>
  </si>
  <si>
    <t>L-16</t>
  </si>
  <si>
    <t>L-17</t>
  </si>
  <si>
    <t>M-1</t>
  </si>
  <si>
    <t>M-4</t>
  </si>
  <si>
    <t>M-5</t>
  </si>
  <si>
    <t>M-8</t>
  </si>
  <si>
    <t>M-13</t>
  </si>
  <si>
    <t>M-14</t>
  </si>
  <si>
    <t>M-17</t>
  </si>
  <si>
    <t>M-18</t>
  </si>
  <si>
    <t>M-19</t>
  </si>
  <si>
    <t>M-21</t>
  </si>
  <si>
    <t>M-24</t>
  </si>
  <si>
    <t>M-25</t>
  </si>
  <si>
    <t>M-29</t>
  </si>
  <si>
    <t>M-31</t>
  </si>
  <si>
    <t>M-32</t>
  </si>
  <si>
    <t>M-37</t>
  </si>
  <si>
    <t>M-38</t>
  </si>
  <si>
    <t>M-39</t>
  </si>
  <si>
    <t>M-40</t>
  </si>
  <si>
    <t>M-41</t>
  </si>
  <si>
    <t>M-43</t>
  </si>
  <si>
    <t>M-45</t>
  </si>
  <si>
    <t>N-1</t>
  </si>
  <si>
    <t>N-3</t>
  </si>
  <si>
    <t>N-8</t>
  </si>
  <si>
    <t>N-9</t>
  </si>
  <si>
    <t>N-13</t>
  </si>
  <si>
    <t>N-14</t>
  </si>
  <si>
    <t>N-17</t>
  </si>
  <si>
    <t>N-20</t>
  </si>
  <si>
    <t>N-21</t>
  </si>
  <si>
    <t>N-22</t>
  </si>
  <si>
    <t>N-23</t>
  </si>
  <si>
    <t>N-24</t>
  </si>
  <si>
    <t>W-1</t>
  </si>
  <si>
    <t>W-2</t>
  </si>
  <si>
    <t>W-4</t>
  </si>
  <si>
    <t>W-5</t>
  </si>
  <si>
    <t>W-6</t>
  </si>
  <si>
    <t>W-8</t>
  </si>
  <si>
    <t>W-9</t>
  </si>
  <si>
    <t>W-10</t>
  </si>
  <si>
    <t>W-11</t>
  </si>
  <si>
    <t>W-14</t>
  </si>
  <si>
    <t>W-15</t>
  </si>
  <si>
    <t>W-16</t>
  </si>
  <si>
    <t>W-17</t>
  </si>
  <si>
    <t>W-18</t>
  </si>
  <si>
    <t>W-19</t>
  </si>
  <si>
    <t>W-21</t>
  </si>
  <si>
    <t>W-22</t>
  </si>
  <si>
    <t>W-25</t>
  </si>
  <si>
    <t>W-27</t>
  </si>
  <si>
    <t>W-29</t>
  </si>
  <si>
    <t>W-31</t>
  </si>
  <si>
    <t>W-33</t>
  </si>
  <si>
    <t>W-38</t>
  </si>
  <si>
    <t>split leaf - removed area and perim measurements</t>
  </si>
  <si>
    <t>Notes</t>
  </si>
  <si>
    <t>Plant individual ID</t>
  </si>
  <si>
    <t>Plant length (mm)</t>
  </si>
  <si>
    <t xml:space="preserve">Plant height (mm) </t>
  </si>
  <si>
    <t>Plant growth form (height/length)</t>
  </si>
  <si>
    <t>Above-ground biomass at senescence (g)</t>
  </si>
  <si>
    <t>SLA (m2/kg)</t>
  </si>
  <si>
    <t>Average leaf thickness (mm)</t>
  </si>
  <si>
    <t>Leaf area with petiole (cm2)</t>
  </si>
  <si>
    <t xml:space="preserve">Leaf area without petiole (cm2) </t>
  </si>
  <si>
    <t>Leaf perimeter without petiole (cm)</t>
  </si>
  <si>
    <t>Leaf fresh weight (g)</t>
  </si>
  <si>
    <t>Leaf dry weight (mg)</t>
  </si>
  <si>
    <t>Leaf thickness 1 (mm)</t>
  </si>
  <si>
    <t>Leaf thickness 2 (mm)</t>
  </si>
  <si>
    <t>Leaf thickness 3 (mm)</t>
  </si>
  <si>
    <t>log10(SLA)</t>
  </si>
  <si>
    <r>
      <t>Leaf shape (without petiole) (perim</t>
    </r>
    <r>
      <rPr>
        <b/>
        <sz val="12"/>
        <color theme="1"/>
        <rFont val="Calibri"/>
        <family val="2"/>
      </rPr>
      <t>√area)</t>
    </r>
  </si>
  <si>
    <t>LDMC (mg/g)</t>
  </si>
  <si>
    <t>South Africa</t>
  </si>
  <si>
    <t xml:space="preserve">Australia </t>
  </si>
  <si>
    <t>Arniston</t>
  </si>
  <si>
    <t>Population name</t>
  </si>
  <si>
    <t>Treachery beach</t>
  </si>
  <si>
    <t>Mallacoota</t>
  </si>
  <si>
    <t>Narooma</t>
  </si>
  <si>
    <t xml:space="preserve">Wairo beach </t>
  </si>
  <si>
    <t>Population type</t>
  </si>
  <si>
    <t>Source</t>
  </si>
  <si>
    <t>Introduced</t>
  </si>
  <si>
    <t>Maternal line ID</t>
  </si>
  <si>
    <t>Country name</t>
  </si>
  <si>
    <t xml:space="preserve"> </t>
  </si>
  <si>
    <t>Australia</t>
  </si>
  <si>
    <t>Wairo beach</t>
  </si>
  <si>
    <t>C9</t>
  </si>
  <si>
    <t>C18</t>
  </si>
  <si>
    <t>C26</t>
  </si>
  <si>
    <t>C27</t>
  </si>
  <si>
    <t>Above-ground biomass at 12 weeks (g)</t>
  </si>
  <si>
    <t>Below-ground biomass at 12 weeks (g)</t>
  </si>
  <si>
    <t>Total biomass (g)</t>
  </si>
  <si>
    <t>Percent biomass above ground</t>
  </si>
  <si>
    <t>Plant Indivual ID</t>
  </si>
  <si>
    <t xml:space="preserve">Aus popn code Treachery = 2 Wairo = 3 Mallacoota = 4 Narooma = 5 </t>
  </si>
  <si>
    <t>All popn code Arniston = 1 Treachery = 2 Wairo = 3 Mallacoota = 4 Narooma = 5</t>
  </si>
  <si>
    <t>Leaf density (ug/mm3)</t>
  </si>
  <si>
    <t>All popn code Arniston = 1 Treachery = 2 Wairo = 3 Narooma = 4 Mallacoota = 5</t>
  </si>
  <si>
    <t xml:space="preserve">Aus popn code Treachery = 2 Wairo = 3 Narooma = 4 Mallacoota = 5 </t>
  </si>
  <si>
    <t>There are 10 traits on one sheet and 2 traits on the other sheet (two separate groups of plants were used)</t>
  </si>
  <si>
    <t>Orange = plant traits, green = leaf traits</t>
  </si>
  <si>
    <t xml:space="preserve">The column headings in dark colours are the ones we used and reported (6 leaf and 6 plant). The lighter ones are data we used to calculate some of the dark ones. </t>
  </si>
  <si>
    <t>Percent biomass below ground</t>
  </si>
  <si>
    <t>Root:shoot ratio</t>
  </si>
  <si>
    <t>RMF</t>
  </si>
  <si>
    <t>LMA (g/m2)</t>
  </si>
  <si>
    <t>A5</t>
  </si>
  <si>
    <t>A7</t>
  </si>
  <si>
    <t>A8</t>
  </si>
  <si>
    <t>A9</t>
  </si>
  <si>
    <t>A11</t>
  </si>
  <si>
    <t>A13</t>
  </si>
  <si>
    <t>A14</t>
  </si>
  <si>
    <t>A15</t>
  </si>
  <si>
    <t>A17</t>
  </si>
  <si>
    <t>A18</t>
  </si>
  <si>
    <t>A37</t>
  </si>
  <si>
    <t>A19</t>
  </si>
  <si>
    <t>A23</t>
  </si>
  <si>
    <t>A24</t>
  </si>
  <si>
    <t>A39</t>
  </si>
  <si>
    <t>A48</t>
  </si>
  <si>
    <t>A49</t>
  </si>
  <si>
    <t>A50</t>
  </si>
  <si>
    <t>L1</t>
  </si>
  <si>
    <t>L4</t>
  </si>
  <si>
    <t>L5</t>
  </si>
  <si>
    <t>L6</t>
  </si>
  <si>
    <t>L7</t>
  </si>
  <si>
    <t>L8</t>
  </si>
  <si>
    <t>L11</t>
  </si>
  <si>
    <t>L12</t>
  </si>
  <si>
    <t>L13</t>
  </si>
  <si>
    <t>L14</t>
  </si>
  <si>
    <t>L15</t>
  </si>
  <si>
    <t>L16</t>
  </si>
  <si>
    <t>L17</t>
  </si>
  <si>
    <t>W1</t>
  </si>
  <si>
    <t>W2</t>
  </si>
  <si>
    <t>W3</t>
  </si>
  <si>
    <t>W4</t>
  </si>
  <si>
    <t>W5</t>
  </si>
  <si>
    <t>W6</t>
  </si>
  <si>
    <t>W8</t>
  </si>
  <si>
    <t>W9</t>
  </si>
  <si>
    <t>W10</t>
  </si>
  <si>
    <t>W11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</si>
  <si>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</si>
  <si>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</si>
  <si>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</si>
  <si>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</si>
  <si>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</si>
  <si>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</si>
  <si>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</si>
  <si>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</si>
  <si>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</si>
  <si>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</si>
  <si>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</si>
  <si>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</si>
  <si>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W27</t>
  </si>
  <si>
    <t>W28</t>
  </si>
  <si>
    <t>W29</t>
  </si>
  <si>
    <t>W30</t>
  </si>
  <si>
    <t>W31</t>
  </si>
  <si>
    <t>W32</t>
  </si>
  <si>
    <t>W33</t>
  </si>
  <si>
    <t>W35</t>
  </si>
  <si>
    <t>W38</t>
  </si>
  <si>
    <t>N1</t>
  </si>
  <si>
    <t>N3</t>
  </si>
  <si>
    <t>N8</t>
  </si>
  <si>
    <t>N9</t>
  </si>
  <si>
    <t>N13</t>
  </si>
  <si>
    <t>N14</t>
  </si>
  <si>
    <t>N17</t>
  </si>
  <si>
    <t>N20</t>
  </si>
  <si>
    <t>N21</t>
  </si>
  <si>
    <t>N22</t>
  </si>
  <si>
    <t>N23</t>
  </si>
  <si>
    <t>N24</t>
  </si>
  <si>
    <t>M1</t>
  </si>
  <si>
    <t>M4</t>
  </si>
  <si>
    <t>M5</t>
  </si>
  <si>
    <t>M6</t>
  </si>
  <si>
    <t>M8</t>
  </si>
  <si>
    <t>M11</t>
  </si>
  <si>
    <t>M12</t>
  </si>
  <si>
    <t>M13</t>
  </si>
  <si>
    <t>M14</t>
  </si>
  <si>
    <t>M17</t>
  </si>
  <si>
    <t>M18</t>
  </si>
  <si>
    <t>M19</t>
  </si>
  <si>
    <t>M20</t>
  </si>
  <si>
    <t>M21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</si>
  <si>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</si>
  <si>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</si>
  <si>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</si>
  <si>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</si>
  <si>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</si>
  <si>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</si>
  <si>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</si>
  <si>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</si>
  <si>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</si>
  <si>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M34</t>
  </si>
  <si>
    <t>M36</t>
  </si>
  <si>
    <t>M37</t>
  </si>
  <si>
    <t>M38</t>
  </si>
  <si>
    <t>M39</t>
  </si>
  <si>
    <t>M40</t>
  </si>
  <si>
    <t>M41</t>
  </si>
  <si>
    <t>M42</t>
  </si>
  <si>
    <t>M43</t>
  </si>
  <si>
    <t>M45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</si>
</sst>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4">
    <xf numFmtId="0" fontId="0" fillId="0" borderId="0" xfId="0"/>
    <xf numFmtId="0" fontId="0" fillId="3" borderId="0" xfId="0" applyFill="1"/>
    <xf numFmtId="0" fontId="0" fillId="3" borderId="1" xfId="0" applyFill="1" applyBorder="1"/>
    <xf numFmtId="0" fontId="2" fillId="3" borderId="0" xfId="0" applyFont="1" applyFill="1"/>
    <xf numFmtId="0" fontId="4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66" fontId="0" fillId="3" borderId="1" xfId="0" applyNumberForma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5" fontId="0" fillId="3" borderId="1" xfId="0" applyNumberFormat="1" applyFill="1" applyBorder="1"/>
    <xf numFmtId="166" fontId="2" fillId="3" borderId="1" xfId="0" applyNumberFormat="1" applyFont="1" applyFill="1" applyBorder="1"/>
    <xf numFmtId="2" fontId="2" fillId="3" borderId="1" xfId="0" applyNumberFormat="1" applyFont="1" applyFill="1" applyBorder="1"/>
    <xf numFmtId="2" fontId="0" fillId="3" borderId="1" xfId="0" applyNumberFormat="1" applyFill="1" applyBorder="1"/>
    <xf numFmtId="2" fontId="2" fillId="3" borderId="1" xfId="0" applyNumberFormat="1" applyFont="1" applyFill="1" applyBorder="1" applyAlignment="1">
      <alignment horizontal="right"/>
    </xf>
    <xf numFmtId="2" fontId="2" fillId="3" borderId="1" xfId="1" applyNumberFormat="1" applyFont="1" applyFill="1" applyBorder="1"/>
    <xf numFmtId="2" fontId="1" fillId="3" borderId="1" xfId="1" applyNumberFormat="1" applyFill="1" applyBorder="1"/>
    <xf numFmtId="2" fontId="3" fillId="3" borderId="1" xfId="0" applyNumberFormat="1" applyFont="1" applyFill="1" applyBorder="1"/>
    <xf numFmtId="0" fontId="4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wrapText="1"/>
    </xf>
    <xf numFmtId="164" fontId="0" fillId="3" borderId="1" xfId="0" applyNumberFormat="1" applyFill="1" applyBorder="1"/>
    <xf numFmtId="165" fontId="2" fillId="3" borderId="1" xfId="0" applyNumberFormat="1" applyFont="1" applyFill="1" applyBorder="1"/>
    <xf numFmtId="0" fontId="5" fillId="0" borderId="0" xfId="0" applyFont="1" applyAlignment="1"/>
    <xf numFmtId="165" fontId="2" fillId="3" borderId="1" xfId="1" applyNumberFormat="1" applyFont="1" applyFill="1" applyBorder="1"/>
    <xf numFmtId="1" fontId="2" fillId="3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 wrapText="1"/>
    </xf>
    <xf numFmtId="2" fontId="0" fillId="3" borderId="0" xfId="0" applyNumberForma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6" fillId="5" borderId="1" xfId="0" applyFont="1" applyFill="1" applyBorder="1" applyAlignment="1">
      <alignment wrapText="1"/>
    </xf>
    <xf numFmtId="0" fontId="2" fillId="3" borderId="2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/>
    <xf numFmtId="49" fontId="2" fillId="3" borderId="1" xfId="0" applyNumberFormat="1" applyFont="1" applyFill="1" applyBorder="1" applyAlignment="1"/>
    <xf numFmtId="49" fontId="2" fillId="3" borderId="0" xfId="0" applyNumberFormat="1" applyFont="1" applyFill="1"/>
    <xf numFmtId="49" fontId="2" fillId="3" borderId="2" xfId="0" applyNumberFormat="1" applyFont="1" applyFill="1" applyBorder="1"/>
    <xf numFmtId="1" fontId="2" fillId="3" borderId="2" xfId="0" applyNumberFormat="1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left" wrapText="1"/>
    </xf>
    <xf numFmtId="0" fontId="5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2" fontId="0" fillId="0" borderId="0" xfId="0" applyNumberFormat="1"/>
    <xf numFmtId="2" fontId="0" fillId="0" borderId="1" xfId="0" applyNumberFormat="1" applyBorder="1"/>
    <xf numFmtId="0" fontId="0" fillId="0" borderId="1" xfId="0" applyBorder="1"/>
    <xf numFmtId="165" fontId="0" fillId="0" borderId="1" xfId="0" applyNumberFormat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>
      <selection activeCell="K8" sqref="K8"/>
    </sheetView>
  </sheetViews>
  <sheetFormatPr defaultRowHeight="14.4" x14ac:dyDescent="0.3"/>
  <sheetData>
    <row r="1" spans="1:1" x14ac:dyDescent="0.3">
      <c r="A1" t="s">
        <v>503</v>
      </c>
    </row>
    <row r="2" spans="1:1" x14ac:dyDescent="0.3">
      <c r="A2" t="s">
        <v>504</v>
      </c>
    </row>
    <row r="3" spans="1:1" x14ac:dyDescent="0.3">
      <c r="A3" t="s">
        <v>505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6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9" sqref="G9"/>
    </sheetView>
  </sheetViews>
  <sheetFormatPr defaultRowHeight="14.4" x14ac:dyDescent="0.3"/>
  <cols>
    <col min="1" max="1" width="19.6640625" style="33" customWidth="1"/>
    <col min="2" max="2" width="16.88671875" style="33" customWidth="1"/>
    <col min="3" max="3" width="16" style="33" customWidth="1"/>
    <col min="4" max="4" width="18" style="33" customWidth="1"/>
    <col min="5" max="5" width="17.33203125" style="33" customWidth="1"/>
    <col min="6" max="7" width="15.44140625" style="27" customWidth="1"/>
    <col min="8" max="8" width="12.6640625" style="1" customWidth="1"/>
    <col min="9" max="9" width="12.5546875" style="1" bestFit="1" customWidth="1"/>
    <col min="10" max="10" width="21.33203125" style="1" customWidth="1"/>
    <col min="11" max="11" width="25.5546875" style="1" customWidth="1"/>
    <col min="12" max="12" width="21.33203125" style="3" customWidth="1"/>
    <col min="13" max="13" width="17.44140625" style="1" customWidth="1"/>
    <col min="14" max="14" width="19" style="1" customWidth="1"/>
    <col min="15" max="15" width="16.5546875" style="1" customWidth="1"/>
    <col min="16" max="16" width="15.44140625" style="3" customWidth="1"/>
    <col min="17" max="17" width="16.6640625" style="3" customWidth="1"/>
    <col min="18" max="18" width="15.44140625" style="3" customWidth="1"/>
    <col min="19" max="19" width="15.44140625" style="3" hidden="1" customWidth="1"/>
    <col min="20" max="20" width="15.44140625" style="3" customWidth="1"/>
    <col min="21" max="24" width="16.6640625" style="3" customWidth="1"/>
    <col min="25" max="25" width="19.44140625" style="3" customWidth="1"/>
    <col min="26" max="26" width="10" style="3" customWidth="1"/>
    <col min="27" max="27" width="20" style="8" customWidth="1"/>
  </cols>
  <sheetData>
    <row r="1" spans="1:27" s="21" customFormat="1" ht="100.5" customHeight="1" x14ac:dyDescent="0.3">
      <c r="A1" s="24" t="s">
        <v>455</v>
      </c>
      <c r="B1" s="24" t="s">
        <v>481</v>
      </c>
      <c r="C1" s="24" t="s">
        <v>485</v>
      </c>
      <c r="D1" s="24" t="s">
        <v>476</v>
      </c>
      <c r="E1" s="24" t="s">
        <v>484</v>
      </c>
      <c r="F1" s="24" t="s">
        <v>501</v>
      </c>
      <c r="G1" s="24" t="s">
        <v>502</v>
      </c>
      <c r="H1" s="17" t="s">
        <v>456</v>
      </c>
      <c r="I1" s="17" t="s">
        <v>457</v>
      </c>
      <c r="J1" s="17" t="s">
        <v>458</v>
      </c>
      <c r="K1" s="18" t="s">
        <v>459</v>
      </c>
      <c r="L1" s="5" t="s">
        <v>462</v>
      </c>
      <c r="M1" s="38" t="s">
        <v>463</v>
      </c>
      <c r="N1" s="38" t="s">
        <v>464</v>
      </c>
      <c r="O1" s="5" t="s">
        <v>471</v>
      </c>
      <c r="P1" s="39" t="s">
        <v>466</v>
      </c>
      <c r="Q1" s="39" t="s">
        <v>465</v>
      </c>
      <c r="R1" s="39" t="s">
        <v>460</v>
      </c>
      <c r="S1" s="39" t="s">
        <v>509</v>
      </c>
      <c r="T1" s="4" t="s">
        <v>470</v>
      </c>
      <c r="U1" s="39" t="s">
        <v>467</v>
      </c>
      <c r="V1" s="39" t="s">
        <v>468</v>
      </c>
      <c r="W1" s="39" t="s">
        <v>469</v>
      </c>
      <c r="X1" s="4" t="s">
        <v>461</v>
      </c>
      <c r="Y1" s="4" t="s">
        <v>500</v>
      </c>
      <c r="Z1" s="4" t="s">
        <v>472</v>
      </c>
      <c r="AA1" s="5" t="s">
        <v>454</v>
      </c>
    </row>
    <row r="2" spans="1:27" x14ac:dyDescent="0.3">
      <c r="A2" s="31" t="s">
        <v>0</v>
      </c>
      <c r="B2" s="31" t="s">
        <v>482</v>
      </c>
      <c r="C2" s="31" t="s">
        <v>473</v>
      </c>
      <c r="D2" s="31" t="s">
        <v>475</v>
      </c>
      <c r="E2" s="31" t="s">
        <v>510</v>
      </c>
      <c r="F2" s="26">
        <v>1</v>
      </c>
      <c r="G2" s="26"/>
      <c r="H2" s="6">
        <v>304</v>
      </c>
      <c r="I2" s="6">
        <v>216</v>
      </c>
      <c r="J2" s="9">
        <f>IF(I2&gt;0,I2/H2,"")</f>
        <v>0.71052631578947367</v>
      </c>
      <c r="K2" s="2">
        <v>43.060400000000001</v>
      </c>
      <c r="L2" s="12">
        <v>27.515000000000001</v>
      </c>
      <c r="M2" s="6">
        <v>22.003</v>
      </c>
      <c r="N2" s="6">
        <v>21.658000000000001</v>
      </c>
      <c r="O2" s="12">
        <f>IF(M2&gt;0,(N2/SQRT(M2)),"")</f>
        <v>4.6171863174031706</v>
      </c>
      <c r="P2" s="10">
        <v>223.6</v>
      </c>
      <c r="Q2" s="11">
        <v>3.07</v>
      </c>
      <c r="R2" s="6">
        <f>IF(L2&gt;0,((L2/P2)*100),"")</f>
        <v>12.305456171735242</v>
      </c>
      <c r="S2" s="6">
        <f>IF(P2&gt;0,(P2/1000)/(L2/10000),"")</f>
        <v>81.264764673814284</v>
      </c>
      <c r="T2" s="19">
        <f t="shared" ref="T2:T33" si="0">IF(L2&gt;0,LOG10(R2),"")</f>
        <v>1.0900977179327898</v>
      </c>
      <c r="U2" s="11">
        <v>0.78</v>
      </c>
      <c r="V2" s="11">
        <v>0.9</v>
      </c>
      <c r="W2" s="11">
        <v>0.76</v>
      </c>
      <c r="X2" s="20">
        <f t="shared" ref="X2:X65" si="1">AVERAGE(U2:W2)</f>
        <v>0.81333333333333346</v>
      </c>
      <c r="Y2" s="9">
        <f>IF(L2&gt;0,((P2*1000)/(X2*(L2*100))),"")</f>
        <v>99.915694271083112</v>
      </c>
      <c r="Z2" s="6">
        <f t="shared" ref="Z2:Z33" si="2">IF(Q2&gt;0,P2/Q2,"")</f>
        <v>72.833876221498372</v>
      </c>
      <c r="AA2" s="7"/>
    </row>
    <row r="3" spans="1:27" x14ac:dyDescent="0.3">
      <c r="A3" s="31" t="s">
        <v>1</v>
      </c>
      <c r="B3" s="31" t="s">
        <v>482</v>
      </c>
      <c r="C3" s="31" t="s">
        <v>473</v>
      </c>
      <c r="D3" s="31" t="s">
        <v>475</v>
      </c>
      <c r="E3" s="31" t="s">
        <v>510</v>
      </c>
      <c r="F3" s="26">
        <v>1</v>
      </c>
      <c r="G3" s="26"/>
      <c r="H3" s="6">
        <v>306</v>
      </c>
      <c r="I3" s="6">
        <v>111</v>
      </c>
      <c r="J3" s="9">
        <f t="shared" ref="J3:J33" si="3">IF(I3&gt;0,I3/H3,"")</f>
        <v>0.36274509803921567</v>
      </c>
      <c r="K3" s="2" t="s">
        <v>8</v>
      </c>
      <c r="L3" s="12">
        <v>28.689</v>
      </c>
      <c r="M3" s="6">
        <v>23.231999999999999</v>
      </c>
      <c r="N3" s="6">
        <v>19.056999999999999</v>
      </c>
      <c r="O3" s="12">
        <f t="shared" ref="O3:O33" si="4">IF(M3&gt;0,(N3/SQRT(M3)),"")</f>
        <v>3.9537684766575563</v>
      </c>
      <c r="P3" s="10">
        <v>163.5</v>
      </c>
      <c r="Q3" s="11">
        <v>3.37</v>
      </c>
      <c r="R3" s="6">
        <f t="shared" ref="R3:R65" si="5">IF(L3&gt;0,((L3/P3)*100),"")</f>
        <v>17.546788990825686</v>
      </c>
      <c r="S3" s="6">
        <f t="shared" ref="S3:S66" si="6">IF(P3&gt;0,(P3/1000)/(L3/10000),"")</f>
        <v>56.9904841576911</v>
      </c>
      <c r="T3" s="19">
        <f t="shared" si="0"/>
        <v>1.2441976534995776</v>
      </c>
      <c r="U3" s="11">
        <v>0.78</v>
      </c>
      <c r="V3" s="11">
        <v>0.75</v>
      </c>
      <c r="W3" s="11">
        <v>0.79</v>
      </c>
      <c r="X3" s="20">
        <f t="shared" si="1"/>
        <v>0.77333333333333343</v>
      </c>
      <c r="Y3" s="9">
        <f t="shared" ref="Y3:Y66" si="7">IF(L3&gt;0,((P3*1000)/(X3*(L3*100))),"")</f>
        <v>73.694591583221239</v>
      </c>
      <c r="Z3" s="6">
        <f t="shared" si="2"/>
        <v>48.516320474777444</v>
      </c>
      <c r="AA3" s="7"/>
    </row>
    <row r="4" spans="1:27" x14ac:dyDescent="0.3">
      <c r="A4" s="31" t="s">
        <v>2</v>
      </c>
      <c r="B4" s="31" t="s">
        <v>482</v>
      </c>
      <c r="C4" s="31" t="s">
        <v>473</v>
      </c>
      <c r="D4" s="31" t="s">
        <v>475</v>
      </c>
      <c r="E4" s="31" t="s">
        <v>510</v>
      </c>
      <c r="F4" s="26">
        <v>1</v>
      </c>
      <c r="G4" s="26"/>
      <c r="H4" s="6">
        <v>174</v>
      </c>
      <c r="I4" s="6">
        <v>78</v>
      </c>
      <c r="J4" s="9">
        <f t="shared" si="3"/>
        <v>0.44827586206896552</v>
      </c>
      <c r="K4" s="2" t="s">
        <v>8</v>
      </c>
      <c r="L4" s="12">
        <v>10.815</v>
      </c>
      <c r="M4" s="6">
        <v>9.24</v>
      </c>
      <c r="N4" s="6">
        <v>13.414999999999999</v>
      </c>
      <c r="O4" s="12">
        <f t="shared" si="4"/>
        <v>4.4132109939426503</v>
      </c>
      <c r="P4" s="10">
        <v>34</v>
      </c>
      <c r="Q4" s="11">
        <v>1.04</v>
      </c>
      <c r="R4" s="6">
        <f t="shared" si="5"/>
        <v>31.808823529411761</v>
      </c>
      <c r="S4" s="6">
        <f t="shared" si="6"/>
        <v>31.437817845584838</v>
      </c>
      <c r="T4" s="19">
        <f t="shared" si="0"/>
        <v>1.5025476067328551</v>
      </c>
      <c r="U4" s="11">
        <v>0.81</v>
      </c>
      <c r="V4" s="11">
        <v>1.08</v>
      </c>
      <c r="W4" s="11">
        <v>0.85</v>
      </c>
      <c r="X4" s="20">
        <f t="shared" si="1"/>
        <v>0.91333333333333344</v>
      </c>
      <c r="Y4" s="9">
        <f t="shared" si="7"/>
        <v>34.420968444070986</v>
      </c>
      <c r="Z4" s="6">
        <f t="shared" si="2"/>
        <v>32.692307692307693</v>
      </c>
      <c r="AA4" s="7"/>
    </row>
    <row r="5" spans="1:27" x14ac:dyDescent="0.3">
      <c r="A5" s="31" t="s">
        <v>3</v>
      </c>
      <c r="B5" s="31" t="s">
        <v>482</v>
      </c>
      <c r="C5" s="31" t="s">
        <v>473</v>
      </c>
      <c r="D5" s="31" t="s">
        <v>475</v>
      </c>
      <c r="E5" s="31" t="s">
        <v>510</v>
      </c>
      <c r="F5" s="26">
        <v>1</v>
      </c>
      <c r="G5" s="26"/>
      <c r="H5" s="6">
        <v>296</v>
      </c>
      <c r="I5" s="6">
        <v>165</v>
      </c>
      <c r="J5" s="9">
        <f t="shared" si="3"/>
        <v>0.55743243243243246</v>
      </c>
      <c r="K5" s="2">
        <v>19.897300000000001</v>
      </c>
      <c r="L5" s="12">
        <v>29.905999999999999</v>
      </c>
      <c r="M5" s="6">
        <v>23.19</v>
      </c>
      <c r="N5" s="6">
        <v>20.896000000000001</v>
      </c>
      <c r="O5" s="12">
        <f t="shared" si="4"/>
        <v>4.3392311474813257</v>
      </c>
      <c r="P5" s="10">
        <v>211.60000000000002</v>
      </c>
      <c r="Q5" s="11">
        <v>3.55</v>
      </c>
      <c r="R5" s="6">
        <f t="shared" si="5"/>
        <v>14.133270321361058</v>
      </c>
      <c r="S5" s="6">
        <f t="shared" si="6"/>
        <v>70.755032434962885</v>
      </c>
      <c r="T5" s="19">
        <f t="shared" si="0"/>
        <v>1.1502426656127265</v>
      </c>
      <c r="U5" s="11">
        <v>0.5</v>
      </c>
      <c r="V5" s="11">
        <v>0.51</v>
      </c>
      <c r="W5" s="11">
        <v>0.52</v>
      </c>
      <c r="X5" s="20">
        <f t="shared" si="1"/>
        <v>0.51</v>
      </c>
      <c r="Y5" s="9">
        <f t="shared" si="7"/>
        <v>138.73535771561353</v>
      </c>
      <c r="Z5" s="6">
        <f t="shared" si="2"/>
        <v>59.605633802816911</v>
      </c>
      <c r="AA5" s="7"/>
    </row>
    <row r="6" spans="1:27" x14ac:dyDescent="0.3">
      <c r="A6" s="31" t="s">
        <v>4</v>
      </c>
      <c r="B6" s="31" t="s">
        <v>482</v>
      </c>
      <c r="C6" s="31" t="s">
        <v>473</v>
      </c>
      <c r="D6" s="31" t="s">
        <v>475</v>
      </c>
      <c r="E6" s="31" t="s">
        <v>510</v>
      </c>
      <c r="F6" s="26">
        <v>1</v>
      </c>
      <c r="G6" s="26"/>
      <c r="H6" s="6">
        <v>204</v>
      </c>
      <c r="I6" s="6">
        <v>139</v>
      </c>
      <c r="J6" s="9">
        <f t="shared" si="3"/>
        <v>0.68137254901960786</v>
      </c>
      <c r="K6" s="2" t="s">
        <v>8</v>
      </c>
      <c r="L6" s="12">
        <v>25.914000000000001</v>
      </c>
      <c r="M6" s="6">
        <v>23.312999999999999</v>
      </c>
      <c r="N6" s="6">
        <v>22.626000000000001</v>
      </c>
      <c r="O6" s="12">
        <f t="shared" si="4"/>
        <v>4.6860692360258831</v>
      </c>
      <c r="P6" s="10">
        <v>130</v>
      </c>
      <c r="Q6" s="11">
        <v>2.57</v>
      </c>
      <c r="R6" s="6">
        <f t="shared" si="5"/>
        <v>19.933846153846154</v>
      </c>
      <c r="S6" s="6">
        <f t="shared" si="6"/>
        <v>50.16593347225438</v>
      </c>
      <c r="T6" s="19">
        <f t="shared" si="0"/>
        <v>1.2995911021243054</v>
      </c>
      <c r="U6" s="11">
        <v>0.64</v>
      </c>
      <c r="V6" s="11">
        <v>0.74</v>
      </c>
      <c r="W6" s="11">
        <v>0.65</v>
      </c>
      <c r="X6" s="20">
        <f t="shared" si="1"/>
        <v>0.67666666666666664</v>
      </c>
      <c r="Y6" s="9">
        <f t="shared" si="7"/>
        <v>74.136847495942433</v>
      </c>
      <c r="Z6" s="6">
        <f t="shared" si="2"/>
        <v>50.583657587548643</v>
      </c>
      <c r="AA6" s="7"/>
    </row>
    <row r="7" spans="1:27" x14ac:dyDescent="0.3">
      <c r="A7" s="31" t="s">
        <v>5</v>
      </c>
      <c r="B7" s="31" t="s">
        <v>482</v>
      </c>
      <c r="C7" s="31" t="s">
        <v>473</v>
      </c>
      <c r="D7" s="31" t="s">
        <v>475</v>
      </c>
      <c r="E7" s="31" t="s">
        <v>510</v>
      </c>
      <c r="F7" s="26">
        <v>1</v>
      </c>
      <c r="G7" s="26"/>
      <c r="H7" s="6">
        <v>193</v>
      </c>
      <c r="I7" s="6">
        <v>70</v>
      </c>
      <c r="J7" s="9">
        <f t="shared" si="3"/>
        <v>0.36269430051813473</v>
      </c>
      <c r="K7" s="2" t="s">
        <v>8</v>
      </c>
      <c r="L7" s="12">
        <v>9.516</v>
      </c>
      <c r="M7" s="6">
        <v>7.1349999999999998</v>
      </c>
      <c r="N7" s="6">
        <v>11.385</v>
      </c>
      <c r="O7" s="12">
        <f t="shared" si="4"/>
        <v>4.2622218018490043</v>
      </c>
      <c r="P7" s="10">
        <v>42.2</v>
      </c>
      <c r="Q7" s="11">
        <v>0.96</v>
      </c>
      <c r="R7" s="6">
        <f t="shared" si="5"/>
        <v>22.549763033175356</v>
      </c>
      <c r="S7" s="6">
        <f t="shared" si="6"/>
        <v>44.346364018495166</v>
      </c>
      <c r="T7" s="19">
        <f t="shared" si="0"/>
        <v>1.3531419824035549</v>
      </c>
      <c r="U7" s="11">
        <v>0.83</v>
      </c>
      <c r="V7" s="11">
        <v>0.8</v>
      </c>
      <c r="W7" s="11">
        <v>0.83</v>
      </c>
      <c r="X7" s="20">
        <f t="shared" si="1"/>
        <v>0.82</v>
      </c>
      <c r="Y7" s="9">
        <f t="shared" si="7"/>
        <v>54.080931729872155</v>
      </c>
      <c r="Z7" s="6">
        <f t="shared" si="2"/>
        <v>43.958333333333336</v>
      </c>
      <c r="AA7" s="7"/>
    </row>
    <row r="8" spans="1:27" x14ac:dyDescent="0.3">
      <c r="A8" s="31" t="s">
        <v>6</v>
      </c>
      <c r="B8" s="31" t="s">
        <v>482</v>
      </c>
      <c r="C8" s="31" t="s">
        <v>473</v>
      </c>
      <c r="D8" s="31" t="s">
        <v>475</v>
      </c>
      <c r="E8" s="31" t="s">
        <v>510</v>
      </c>
      <c r="F8" s="26">
        <v>1</v>
      </c>
      <c r="G8" s="26"/>
      <c r="H8" s="6">
        <v>384</v>
      </c>
      <c r="I8" s="6">
        <v>145</v>
      </c>
      <c r="J8" s="9">
        <f t="shared" si="3"/>
        <v>0.37760416666666669</v>
      </c>
      <c r="K8" s="2">
        <v>16.404600000000002</v>
      </c>
      <c r="L8" s="12">
        <v>19.536999999999999</v>
      </c>
      <c r="M8" s="6">
        <v>16.899000000000001</v>
      </c>
      <c r="N8" s="6">
        <v>16.677</v>
      </c>
      <c r="O8" s="12">
        <f t="shared" si="4"/>
        <v>4.0568357602428211</v>
      </c>
      <c r="P8" s="10">
        <v>115.3</v>
      </c>
      <c r="Q8" s="11">
        <v>2.15</v>
      </c>
      <c r="R8" s="6">
        <f t="shared" si="5"/>
        <v>16.944492627927147</v>
      </c>
      <c r="S8" s="6">
        <f t="shared" si="6"/>
        <v>59.016225623176538</v>
      </c>
      <c r="T8" s="19">
        <f t="shared" si="0"/>
        <v>1.2290285692081888</v>
      </c>
      <c r="U8" s="11">
        <v>0.85</v>
      </c>
      <c r="V8" s="11">
        <v>0.92</v>
      </c>
      <c r="W8" s="11">
        <v>0.85</v>
      </c>
      <c r="X8" s="20">
        <f t="shared" si="1"/>
        <v>0.87333333333333341</v>
      </c>
      <c r="Y8" s="9">
        <f t="shared" si="7"/>
        <v>67.575830866232678</v>
      </c>
      <c r="Z8" s="6">
        <f t="shared" si="2"/>
        <v>53.627906976744185</v>
      </c>
      <c r="AA8" s="7"/>
    </row>
    <row r="9" spans="1:27" x14ac:dyDescent="0.3">
      <c r="A9" s="31" t="s">
        <v>7</v>
      </c>
      <c r="B9" s="32" t="s">
        <v>482</v>
      </c>
      <c r="C9" s="31" t="s">
        <v>473</v>
      </c>
      <c r="D9" s="31" t="s">
        <v>475</v>
      </c>
      <c r="E9" s="31" t="s">
        <v>511</v>
      </c>
      <c r="F9" s="26">
        <v>1</v>
      </c>
      <c r="G9" s="26"/>
      <c r="H9" s="6" t="s">
        <v>8</v>
      </c>
      <c r="I9" s="6"/>
      <c r="J9" s="9" t="str">
        <f t="shared" si="3"/>
        <v/>
      </c>
      <c r="K9" s="2" t="s">
        <v>8</v>
      </c>
      <c r="L9" s="12">
        <v>46.941000000000003</v>
      </c>
      <c r="M9" s="6">
        <v>41.25</v>
      </c>
      <c r="N9" s="6">
        <v>40.091000000000001</v>
      </c>
      <c r="O9" s="12">
        <f t="shared" si="4"/>
        <v>6.2421602340759232</v>
      </c>
      <c r="P9" s="10">
        <v>235.6</v>
      </c>
      <c r="Q9" s="11">
        <v>4.96</v>
      </c>
      <c r="R9" s="6">
        <f t="shared" si="5"/>
        <v>19.92402376910017</v>
      </c>
      <c r="S9" s="6">
        <f t="shared" si="6"/>
        <v>50.190664877186251</v>
      </c>
      <c r="T9" s="19">
        <f t="shared" si="0"/>
        <v>1.2993770511683003</v>
      </c>
      <c r="U9" s="11">
        <v>0.42</v>
      </c>
      <c r="V9" s="11">
        <v>0.43</v>
      </c>
      <c r="W9" s="11">
        <v>0.43</v>
      </c>
      <c r="X9" s="20">
        <f t="shared" si="1"/>
        <v>0.42666666666666669</v>
      </c>
      <c r="Y9" s="9">
        <f t="shared" si="7"/>
        <v>117.63437080590528</v>
      </c>
      <c r="Z9" s="6">
        <f t="shared" si="2"/>
        <v>47.5</v>
      </c>
      <c r="AA9" s="7"/>
    </row>
    <row r="10" spans="1:27" x14ac:dyDescent="0.3">
      <c r="A10" s="31" t="s">
        <v>9</v>
      </c>
      <c r="B10" s="31" t="s">
        <v>482</v>
      </c>
      <c r="C10" s="31" t="s">
        <v>473</v>
      </c>
      <c r="D10" s="31" t="s">
        <v>475</v>
      </c>
      <c r="E10" s="31" t="s">
        <v>511</v>
      </c>
      <c r="F10" s="26">
        <v>1</v>
      </c>
      <c r="G10" s="26"/>
      <c r="H10" s="6" t="s">
        <v>8</v>
      </c>
      <c r="I10" s="6"/>
      <c r="J10" s="9" t="str">
        <f t="shared" si="3"/>
        <v/>
      </c>
      <c r="K10" s="2">
        <v>14.36</v>
      </c>
      <c r="L10" s="12">
        <v>15.621</v>
      </c>
      <c r="M10" s="6">
        <v>12.015000000000001</v>
      </c>
      <c r="N10" s="6">
        <v>16.504999999999999</v>
      </c>
      <c r="O10" s="12">
        <f t="shared" si="4"/>
        <v>4.7616080208950962</v>
      </c>
      <c r="P10" s="10">
        <v>55.4</v>
      </c>
      <c r="Q10" s="11">
        <v>1.52</v>
      </c>
      <c r="R10" s="6">
        <f t="shared" si="5"/>
        <v>28.196750902527079</v>
      </c>
      <c r="S10" s="6">
        <f t="shared" si="6"/>
        <v>35.465079060239418</v>
      </c>
      <c r="T10" s="19">
        <f t="shared" si="0"/>
        <v>1.4501990676669252</v>
      </c>
      <c r="U10" s="11">
        <v>0.42</v>
      </c>
      <c r="V10" s="11">
        <v>0.64</v>
      </c>
      <c r="W10" s="11">
        <v>0.64</v>
      </c>
      <c r="X10" s="20">
        <f t="shared" si="1"/>
        <v>0.56666666666666676</v>
      </c>
      <c r="Y10" s="9">
        <f t="shared" si="7"/>
        <v>62.585433635716605</v>
      </c>
      <c r="Z10" s="6">
        <f t="shared" si="2"/>
        <v>36.44736842105263</v>
      </c>
      <c r="AA10" s="7"/>
    </row>
    <row r="11" spans="1:27" x14ac:dyDescent="0.3">
      <c r="A11" s="31" t="s">
        <v>10</v>
      </c>
      <c r="B11" s="31" t="s">
        <v>482</v>
      </c>
      <c r="C11" s="31" t="s">
        <v>473</v>
      </c>
      <c r="D11" s="31" t="s">
        <v>475</v>
      </c>
      <c r="E11" s="31" t="s">
        <v>511</v>
      </c>
      <c r="F11" s="26">
        <v>1</v>
      </c>
      <c r="G11" s="26"/>
      <c r="H11" s="6" t="s">
        <v>8</v>
      </c>
      <c r="I11" s="6"/>
      <c r="J11" s="9" t="str">
        <f t="shared" si="3"/>
        <v/>
      </c>
      <c r="K11" s="2" t="s">
        <v>8</v>
      </c>
      <c r="L11" s="12">
        <v>41.097000000000001</v>
      </c>
      <c r="M11" s="6">
        <v>33.456000000000003</v>
      </c>
      <c r="N11" s="6">
        <v>30.344000000000001</v>
      </c>
      <c r="O11" s="12">
        <f t="shared" si="4"/>
        <v>5.2460910272769166</v>
      </c>
      <c r="P11" s="10">
        <v>168.9</v>
      </c>
      <c r="Q11" s="11">
        <v>4.6399999999999997</v>
      </c>
      <c r="R11" s="6">
        <f t="shared" si="5"/>
        <v>24.332149200710479</v>
      </c>
      <c r="S11" s="6">
        <f t="shared" si="6"/>
        <v>41.097890356960363</v>
      </c>
      <c r="T11" s="19">
        <f t="shared" si="0"/>
        <v>1.3861804708209118</v>
      </c>
      <c r="U11" s="11">
        <v>0.62</v>
      </c>
      <c r="V11" s="11">
        <v>0.65</v>
      </c>
      <c r="W11" s="11">
        <v>0.6</v>
      </c>
      <c r="X11" s="20">
        <f t="shared" si="1"/>
        <v>0.62333333333333341</v>
      </c>
      <c r="Y11" s="9">
        <f t="shared" si="7"/>
        <v>65.932444422931056</v>
      </c>
      <c r="Z11" s="6">
        <f t="shared" si="2"/>
        <v>36.400862068965523</v>
      </c>
      <c r="AA11" s="7"/>
    </row>
    <row r="12" spans="1:27" x14ac:dyDescent="0.3">
      <c r="A12" s="31" t="s">
        <v>11</v>
      </c>
      <c r="B12" s="31" t="s">
        <v>482</v>
      </c>
      <c r="C12" s="31" t="s">
        <v>473</v>
      </c>
      <c r="D12" s="31" t="s">
        <v>475</v>
      </c>
      <c r="E12" s="31" t="s">
        <v>511</v>
      </c>
      <c r="F12" s="26">
        <v>1</v>
      </c>
      <c r="G12" s="26"/>
      <c r="H12" s="6" t="s">
        <v>8</v>
      </c>
      <c r="I12" s="6"/>
      <c r="J12" s="9" t="str">
        <f t="shared" si="3"/>
        <v/>
      </c>
      <c r="K12" s="2" t="s">
        <v>8</v>
      </c>
      <c r="L12" s="12">
        <v>21.884</v>
      </c>
      <c r="M12" s="6">
        <v>17.890999999999998</v>
      </c>
      <c r="N12" s="6">
        <v>18.396000000000001</v>
      </c>
      <c r="O12" s="12">
        <f t="shared" si="4"/>
        <v>4.3491670896514716</v>
      </c>
      <c r="P12" s="10">
        <v>71.400000000000006</v>
      </c>
      <c r="Q12" s="11">
        <v>2.3199999999999998</v>
      </c>
      <c r="R12" s="6">
        <f t="shared" si="5"/>
        <v>30.649859943977585</v>
      </c>
      <c r="S12" s="6">
        <f t="shared" si="6"/>
        <v>32.626576494242371</v>
      </c>
      <c r="T12" s="19">
        <f t="shared" si="0"/>
        <v>1.4864284943292572</v>
      </c>
      <c r="U12" s="11">
        <v>0.76</v>
      </c>
      <c r="V12" s="11">
        <v>0.75</v>
      </c>
      <c r="W12" s="11">
        <v>0.74</v>
      </c>
      <c r="X12" s="20">
        <f t="shared" si="1"/>
        <v>0.75</v>
      </c>
      <c r="Y12" s="9">
        <f t="shared" si="7"/>
        <v>43.502101992323155</v>
      </c>
      <c r="Z12" s="6">
        <f t="shared" si="2"/>
        <v>30.775862068965523</v>
      </c>
      <c r="AA12" s="7"/>
    </row>
    <row r="13" spans="1:27" x14ac:dyDescent="0.3">
      <c r="A13" s="31" t="s">
        <v>12</v>
      </c>
      <c r="B13" s="31" t="s">
        <v>482</v>
      </c>
      <c r="C13" s="31" t="s">
        <v>473</v>
      </c>
      <c r="D13" s="31" t="s">
        <v>475</v>
      </c>
      <c r="E13" s="31" t="s">
        <v>511</v>
      </c>
      <c r="F13" s="26">
        <v>1</v>
      </c>
      <c r="G13" s="26"/>
      <c r="H13" s="6" t="s">
        <v>8</v>
      </c>
      <c r="I13" s="6"/>
      <c r="J13" s="9" t="str">
        <f t="shared" si="3"/>
        <v/>
      </c>
      <c r="K13" s="2">
        <v>11.84</v>
      </c>
      <c r="L13" s="12">
        <v>14.177</v>
      </c>
      <c r="M13" s="6">
        <v>10.092000000000001</v>
      </c>
      <c r="N13" s="6">
        <v>14.295999999999999</v>
      </c>
      <c r="O13" s="12">
        <f t="shared" si="4"/>
        <v>4.5001388977550887</v>
      </c>
      <c r="P13" s="10">
        <v>54.9</v>
      </c>
      <c r="Q13" s="11">
        <v>1.53</v>
      </c>
      <c r="R13" s="6">
        <f t="shared" si="5"/>
        <v>25.823315118397083</v>
      </c>
      <c r="S13" s="6">
        <f t="shared" si="6"/>
        <v>38.724694928405164</v>
      </c>
      <c r="T13" s="19">
        <f t="shared" si="0"/>
        <v>1.4120119949098049</v>
      </c>
      <c r="U13" s="11">
        <v>0.5</v>
      </c>
      <c r="V13" s="11">
        <v>0.6</v>
      </c>
      <c r="W13" s="11">
        <v>0.5</v>
      </c>
      <c r="X13" s="20">
        <f t="shared" si="1"/>
        <v>0.53333333333333333</v>
      </c>
      <c r="Y13" s="9">
        <f t="shared" si="7"/>
        <v>72.608802990759685</v>
      </c>
      <c r="Z13" s="6">
        <f t="shared" si="2"/>
        <v>35.882352941176471</v>
      </c>
      <c r="AA13" s="7"/>
    </row>
    <row r="14" spans="1:27" x14ac:dyDescent="0.3">
      <c r="A14" s="31" t="s">
        <v>13</v>
      </c>
      <c r="B14" s="31" t="s">
        <v>482</v>
      </c>
      <c r="C14" s="31" t="s">
        <v>473</v>
      </c>
      <c r="D14" s="31" t="s">
        <v>475</v>
      </c>
      <c r="E14" s="31" t="s">
        <v>511</v>
      </c>
      <c r="F14" s="26">
        <v>1</v>
      </c>
      <c r="G14" s="26"/>
      <c r="H14" s="6" t="s">
        <v>8</v>
      </c>
      <c r="I14" s="6"/>
      <c r="J14" s="9" t="str">
        <f t="shared" si="3"/>
        <v/>
      </c>
      <c r="K14" s="2" t="s">
        <v>8</v>
      </c>
      <c r="L14" s="12">
        <v>15.14</v>
      </c>
      <c r="M14" s="6">
        <v>12.507</v>
      </c>
      <c r="N14" s="6">
        <v>16.888999999999999</v>
      </c>
      <c r="O14" s="12">
        <f t="shared" si="4"/>
        <v>4.7755935919289705</v>
      </c>
      <c r="P14" s="10">
        <v>40.5</v>
      </c>
      <c r="Q14" s="11">
        <v>1.54</v>
      </c>
      <c r="R14" s="6">
        <f t="shared" si="5"/>
        <v>37.382716049382722</v>
      </c>
      <c r="S14" s="6">
        <f t="shared" si="6"/>
        <v>26.75033025099075</v>
      </c>
      <c r="T14" s="19">
        <f t="shared" si="0"/>
        <v>1.5726708519493855</v>
      </c>
      <c r="U14" s="11">
        <v>0.59</v>
      </c>
      <c r="V14" s="11">
        <v>0.52</v>
      </c>
      <c r="W14" s="11">
        <v>0.55000000000000004</v>
      </c>
      <c r="X14" s="20">
        <f t="shared" si="1"/>
        <v>0.55333333333333334</v>
      </c>
      <c r="Y14" s="9">
        <f t="shared" si="7"/>
        <v>48.34397033311582</v>
      </c>
      <c r="Z14" s="6">
        <f t="shared" si="2"/>
        <v>26.2987012987013</v>
      </c>
      <c r="AA14" s="7"/>
    </row>
    <row r="15" spans="1:27" x14ac:dyDescent="0.3">
      <c r="A15" s="31" t="s">
        <v>14</v>
      </c>
      <c r="B15" s="31" t="s">
        <v>482</v>
      </c>
      <c r="C15" s="31" t="s">
        <v>473</v>
      </c>
      <c r="D15" s="31" t="s">
        <v>475</v>
      </c>
      <c r="E15" s="31" t="s">
        <v>511</v>
      </c>
      <c r="F15" s="26">
        <v>1</v>
      </c>
      <c r="G15" s="26"/>
      <c r="H15" s="6" t="s">
        <v>8</v>
      </c>
      <c r="I15" s="6"/>
      <c r="J15" s="9" t="str">
        <f t="shared" si="3"/>
        <v/>
      </c>
      <c r="K15" s="2" t="s">
        <v>8</v>
      </c>
      <c r="L15" s="12">
        <v>39</v>
      </c>
      <c r="M15" s="6">
        <v>31.488</v>
      </c>
      <c r="N15" s="6">
        <v>32.911999999999999</v>
      </c>
      <c r="O15" s="12">
        <f t="shared" si="4"/>
        <v>5.8651852804479878</v>
      </c>
      <c r="P15" s="10">
        <v>186</v>
      </c>
      <c r="Q15" s="11">
        <v>4.71</v>
      </c>
      <c r="R15" s="6">
        <f t="shared" si="5"/>
        <v>20.967741935483872</v>
      </c>
      <c r="S15" s="6">
        <f t="shared" si="6"/>
        <v>47.692307692307693</v>
      </c>
      <c r="T15" s="19">
        <f t="shared" si="0"/>
        <v>1.3215516628085828</v>
      </c>
      <c r="U15" s="11">
        <v>0.6</v>
      </c>
      <c r="V15" s="11">
        <v>0.65</v>
      </c>
      <c r="W15" s="11">
        <v>0.62</v>
      </c>
      <c r="X15" s="20">
        <f t="shared" si="1"/>
        <v>0.62333333333333341</v>
      </c>
      <c r="Y15" s="9">
        <f t="shared" si="7"/>
        <v>76.51172357054709</v>
      </c>
      <c r="Z15" s="6">
        <f t="shared" si="2"/>
        <v>39.490445859872615</v>
      </c>
      <c r="AA15" s="7"/>
    </row>
    <row r="16" spans="1:27" x14ac:dyDescent="0.3">
      <c r="A16" s="31" t="s">
        <v>15</v>
      </c>
      <c r="B16" s="31" t="s">
        <v>482</v>
      </c>
      <c r="C16" s="31" t="s">
        <v>473</v>
      </c>
      <c r="D16" s="31" t="s">
        <v>475</v>
      </c>
      <c r="E16" s="31" t="s">
        <v>511</v>
      </c>
      <c r="F16" s="26">
        <v>1</v>
      </c>
      <c r="G16" s="26"/>
      <c r="H16" s="6" t="s">
        <v>8</v>
      </c>
      <c r="I16" s="6"/>
      <c r="J16" s="9" t="str">
        <f t="shared" si="3"/>
        <v/>
      </c>
      <c r="K16" s="2">
        <v>26.733250000000002</v>
      </c>
      <c r="L16" s="12">
        <v>35.354999999999997</v>
      </c>
      <c r="M16" s="6">
        <v>30.443999999999999</v>
      </c>
      <c r="N16" s="6">
        <v>31.687999999999999</v>
      </c>
      <c r="O16" s="12">
        <f t="shared" si="4"/>
        <v>5.7430681883927432</v>
      </c>
      <c r="P16" s="10">
        <v>125.4</v>
      </c>
      <c r="Q16" s="11">
        <v>3.85</v>
      </c>
      <c r="R16" s="6">
        <f t="shared" si="5"/>
        <v>28.193779904306215</v>
      </c>
      <c r="S16" s="6">
        <f t="shared" si="6"/>
        <v>35.468816291896488</v>
      </c>
      <c r="T16" s="19">
        <f t="shared" si="0"/>
        <v>1.4501533050853073</v>
      </c>
      <c r="U16" s="11">
        <v>0.56000000000000005</v>
      </c>
      <c r="V16" s="11">
        <v>0.61</v>
      </c>
      <c r="W16" s="11">
        <v>0.53</v>
      </c>
      <c r="X16" s="20">
        <f t="shared" si="1"/>
        <v>0.56666666666666665</v>
      </c>
      <c r="Y16" s="9">
        <f t="shared" si="7"/>
        <v>62.592028750405561</v>
      </c>
      <c r="Z16" s="6">
        <f t="shared" si="2"/>
        <v>32.571428571428569</v>
      </c>
      <c r="AA16" s="7"/>
    </row>
    <row r="17" spans="1:27" x14ac:dyDescent="0.3">
      <c r="A17" s="31" t="s">
        <v>16</v>
      </c>
      <c r="B17" s="31" t="s">
        <v>482</v>
      </c>
      <c r="C17" s="31" t="s">
        <v>473</v>
      </c>
      <c r="D17" s="31" t="s">
        <v>475</v>
      </c>
      <c r="E17" s="31" t="s">
        <v>512</v>
      </c>
      <c r="F17" s="26">
        <v>1</v>
      </c>
      <c r="G17" s="26"/>
      <c r="H17" s="6" t="s">
        <v>8</v>
      </c>
      <c r="I17" s="6"/>
      <c r="J17" s="9" t="str">
        <f t="shared" si="3"/>
        <v/>
      </c>
      <c r="K17" s="2">
        <v>34.751800000000003</v>
      </c>
      <c r="L17" s="12">
        <v>38.679000000000002</v>
      </c>
      <c r="M17" s="6">
        <v>35.682000000000002</v>
      </c>
      <c r="N17" s="6">
        <v>32.167999999999999</v>
      </c>
      <c r="O17" s="12">
        <f t="shared" si="4"/>
        <v>5.38517059417293</v>
      </c>
      <c r="P17" s="10">
        <v>147.9</v>
      </c>
      <c r="Q17" s="11">
        <v>4.0199999999999996</v>
      </c>
      <c r="R17" s="6">
        <f t="shared" si="5"/>
        <v>26.152129817444219</v>
      </c>
      <c r="S17" s="6">
        <f t="shared" si="6"/>
        <v>38.237803459241448</v>
      </c>
      <c r="T17" s="19">
        <f t="shared" si="0"/>
        <v>1.4175070633867721</v>
      </c>
      <c r="U17" s="11">
        <v>0.55000000000000004</v>
      </c>
      <c r="V17" s="11">
        <v>0.62</v>
      </c>
      <c r="W17" s="11">
        <v>0.55000000000000004</v>
      </c>
      <c r="X17" s="20">
        <f t="shared" si="1"/>
        <v>0.57333333333333336</v>
      </c>
      <c r="Y17" s="9">
        <f t="shared" si="7"/>
        <v>66.693843242862997</v>
      </c>
      <c r="Z17" s="6">
        <f t="shared" si="2"/>
        <v>36.791044776119406</v>
      </c>
      <c r="AA17" s="7"/>
    </row>
    <row r="18" spans="1:27" x14ac:dyDescent="0.3">
      <c r="A18" s="31" t="s">
        <v>17</v>
      </c>
      <c r="B18" s="31" t="s">
        <v>482</v>
      </c>
      <c r="C18" s="31" t="s">
        <v>473</v>
      </c>
      <c r="D18" s="31" t="s">
        <v>475</v>
      </c>
      <c r="E18" s="31" t="s">
        <v>512</v>
      </c>
      <c r="F18" s="26">
        <v>1</v>
      </c>
      <c r="G18" s="26"/>
      <c r="H18" s="6">
        <v>316</v>
      </c>
      <c r="I18" s="6">
        <v>199</v>
      </c>
      <c r="J18" s="9">
        <f t="shared" si="3"/>
        <v>0.629746835443038</v>
      </c>
      <c r="K18" s="2">
        <v>37.825299999999999</v>
      </c>
      <c r="L18" s="12">
        <v>44.670999999999999</v>
      </c>
      <c r="M18" s="6">
        <v>38.659999999999997</v>
      </c>
      <c r="N18" s="6">
        <v>29.536000000000001</v>
      </c>
      <c r="O18" s="12">
        <f t="shared" si="4"/>
        <v>4.7502969003515894</v>
      </c>
      <c r="P18" s="10">
        <v>347.4</v>
      </c>
      <c r="Q18" s="11">
        <v>5.4</v>
      </c>
      <c r="R18" s="6">
        <f t="shared" si="5"/>
        <v>12.858664363845712</v>
      </c>
      <c r="S18" s="6">
        <f t="shared" si="6"/>
        <v>77.768574690515095</v>
      </c>
      <c r="T18" s="19">
        <f t="shared" si="0"/>
        <v>1.1091958605371821</v>
      </c>
      <c r="U18" s="11">
        <v>0.78</v>
      </c>
      <c r="V18" s="11">
        <v>0.82</v>
      </c>
      <c r="W18" s="11">
        <v>0.78</v>
      </c>
      <c r="X18" s="20">
        <f t="shared" si="1"/>
        <v>0.79333333333333333</v>
      </c>
      <c r="Y18" s="9">
        <f t="shared" si="7"/>
        <v>98.027615156111452</v>
      </c>
      <c r="Z18" s="6">
        <f t="shared" si="2"/>
        <v>64.333333333333329</v>
      </c>
      <c r="AA18" s="7"/>
    </row>
    <row r="19" spans="1:27" x14ac:dyDescent="0.3">
      <c r="A19" s="31" t="s">
        <v>18</v>
      </c>
      <c r="B19" s="31" t="s">
        <v>482</v>
      </c>
      <c r="C19" s="31" t="s">
        <v>473</v>
      </c>
      <c r="D19" s="31" t="s">
        <v>475</v>
      </c>
      <c r="E19" s="31" t="s">
        <v>512</v>
      </c>
      <c r="F19" s="26">
        <v>1</v>
      </c>
      <c r="G19" s="26"/>
      <c r="H19" s="6">
        <v>381</v>
      </c>
      <c r="I19" s="6">
        <v>221</v>
      </c>
      <c r="J19" s="9">
        <f t="shared" si="3"/>
        <v>0.58005249343832022</v>
      </c>
      <c r="K19" s="2" t="s">
        <v>8</v>
      </c>
      <c r="L19" s="12">
        <v>56.113999999999997</v>
      </c>
      <c r="M19" s="6">
        <v>50.337000000000003</v>
      </c>
      <c r="N19" s="6">
        <v>30.882000000000001</v>
      </c>
      <c r="O19" s="12">
        <f t="shared" si="4"/>
        <v>4.3527302561721655</v>
      </c>
      <c r="P19" s="10">
        <v>308.7</v>
      </c>
      <c r="Q19" s="11">
        <v>6.33</v>
      </c>
      <c r="R19" s="6">
        <f t="shared" si="5"/>
        <v>18.17751862649822</v>
      </c>
      <c r="S19" s="6">
        <f t="shared" si="6"/>
        <v>55.013009231207896</v>
      </c>
      <c r="T19" s="19">
        <f t="shared" si="0"/>
        <v>1.2595345983375643</v>
      </c>
      <c r="U19" s="11">
        <v>0.64</v>
      </c>
      <c r="V19" s="11">
        <v>0.77</v>
      </c>
      <c r="W19" s="11">
        <v>0.59</v>
      </c>
      <c r="X19" s="20">
        <f t="shared" si="1"/>
        <v>0.66666666666666663</v>
      </c>
      <c r="Y19" s="9">
        <f t="shared" si="7"/>
        <v>82.519513846811861</v>
      </c>
      <c r="Z19" s="6">
        <f t="shared" si="2"/>
        <v>48.767772511848342</v>
      </c>
      <c r="AA19" s="7"/>
    </row>
    <row r="20" spans="1:27" x14ac:dyDescent="0.3">
      <c r="A20" s="31" t="s">
        <v>19</v>
      </c>
      <c r="B20" s="31" t="s">
        <v>482</v>
      </c>
      <c r="C20" s="31" t="s">
        <v>473</v>
      </c>
      <c r="D20" s="31" t="s">
        <v>475</v>
      </c>
      <c r="E20" s="31" t="s">
        <v>512</v>
      </c>
      <c r="F20" s="26">
        <v>1</v>
      </c>
      <c r="G20" s="26"/>
      <c r="H20" s="6">
        <v>329</v>
      </c>
      <c r="I20" s="6">
        <v>178</v>
      </c>
      <c r="J20" s="9">
        <f t="shared" si="3"/>
        <v>0.54103343465045595</v>
      </c>
      <c r="K20" s="2" t="s">
        <v>8</v>
      </c>
      <c r="L20" s="12">
        <v>46.628</v>
      </c>
      <c r="M20" s="6">
        <v>42.008000000000003</v>
      </c>
      <c r="N20" s="6">
        <v>32.415999999999997</v>
      </c>
      <c r="O20" s="12">
        <f t="shared" si="4"/>
        <v>5.0014210892331699</v>
      </c>
      <c r="P20" s="10">
        <v>299.39999999999998</v>
      </c>
      <c r="Q20" s="11">
        <v>5.18</v>
      </c>
      <c r="R20" s="6">
        <f t="shared" si="5"/>
        <v>15.573814295257183</v>
      </c>
      <c r="S20" s="6">
        <f t="shared" si="6"/>
        <v>64.21034571502102</v>
      </c>
      <c r="T20" s="19">
        <f t="shared" si="0"/>
        <v>1.1923949917916234</v>
      </c>
      <c r="U20" s="11">
        <v>0.57999999999999996</v>
      </c>
      <c r="V20" s="11">
        <v>0.68</v>
      </c>
      <c r="W20" s="11">
        <v>0.72</v>
      </c>
      <c r="X20" s="20">
        <f t="shared" si="1"/>
        <v>0.66</v>
      </c>
      <c r="Y20" s="9">
        <f t="shared" si="7"/>
        <v>97.288402598516683</v>
      </c>
      <c r="Z20" s="6">
        <f t="shared" si="2"/>
        <v>57.799227799227801</v>
      </c>
      <c r="AA20" s="7"/>
    </row>
    <row r="21" spans="1:27" x14ac:dyDescent="0.3">
      <c r="A21" s="31" t="s">
        <v>20</v>
      </c>
      <c r="B21" s="31" t="s">
        <v>482</v>
      </c>
      <c r="C21" s="31" t="s">
        <v>473</v>
      </c>
      <c r="D21" s="31" t="s">
        <v>475</v>
      </c>
      <c r="E21" s="31" t="s">
        <v>512</v>
      </c>
      <c r="F21" s="26">
        <v>1</v>
      </c>
      <c r="G21" s="26"/>
      <c r="H21" s="6">
        <v>297</v>
      </c>
      <c r="I21" s="6">
        <v>79</v>
      </c>
      <c r="J21" s="9">
        <f t="shared" si="3"/>
        <v>0.265993265993266</v>
      </c>
      <c r="K21" s="2">
        <v>27.136199999999999</v>
      </c>
      <c r="L21" s="12">
        <v>15.331</v>
      </c>
      <c r="M21" s="6">
        <v>12.901</v>
      </c>
      <c r="N21" s="6">
        <v>16.407</v>
      </c>
      <c r="O21" s="12">
        <f t="shared" si="4"/>
        <v>4.567909494233434</v>
      </c>
      <c r="P21" s="10">
        <v>51.2</v>
      </c>
      <c r="Q21" s="11">
        <v>1.52</v>
      </c>
      <c r="R21" s="6">
        <f t="shared" si="5"/>
        <v>29.943359374999996</v>
      </c>
      <c r="S21" s="6">
        <f t="shared" si="6"/>
        <v>33.396386406627101</v>
      </c>
      <c r="T21" s="19">
        <f t="shared" si="0"/>
        <v>1.4763005226663892</v>
      </c>
      <c r="U21" s="11">
        <v>0.6</v>
      </c>
      <c r="V21" s="11">
        <v>0.66</v>
      </c>
      <c r="W21" s="11">
        <v>0.68</v>
      </c>
      <c r="X21" s="20">
        <f t="shared" si="1"/>
        <v>0.64666666666666661</v>
      </c>
      <c r="Y21" s="9">
        <f t="shared" si="7"/>
        <v>51.643896505093451</v>
      </c>
      <c r="Z21" s="6">
        <f t="shared" si="2"/>
        <v>33.684210526315788</v>
      </c>
      <c r="AA21" s="7"/>
    </row>
    <row r="22" spans="1:27" x14ac:dyDescent="0.3">
      <c r="A22" s="31" t="s">
        <v>21</v>
      </c>
      <c r="B22" s="31" t="s">
        <v>482</v>
      </c>
      <c r="C22" s="31" t="s">
        <v>473</v>
      </c>
      <c r="D22" s="31" t="s">
        <v>475</v>
      </c>
      <c r="E22" s="31" t="s">
        <v>512</v>
      </c>
      <c r="F22" s="26">
        <v>1</v>
      </c>
      <c r="G22" s="26"/>
      <c r="H22" s="6">
        <v>218</v>
      </c>
      <c r="I22" s="6">
        <v>145</v>
      </c>
      <c r="J22" s="9">
        <f t="shared" si="3"/>
        <v>0.66513761467889909</v>
      </c>
      <c r="K22" s="2" t="s">
        <v>8</v>
      </c>
      <c r="L22" s="12">
        <v>40.844000000000001</v>
      </c>
      <c r="M22" s="6">
        <v>35.287999999999997</v>
      </c>
      <c r="N22" s="6">
        <v>27.231999999999999</v>
      </c>
      <c r="O22" s="12">
        <f t="shared" si="4"/>
        <v>4.5842259581587834</v>
      </c>
      <c r="P22" s="10">
        <v>261</v>
      </c>
      <c r="Q22" s="11">
        <v>4.3899999999999997</v>
      </c>
      <c r="R22" s="6">
        <f t="shared" si="5"/>
        <v>15.649042145593869</v>
      </c>
      <c r="S22" s="6">
        <f t="shared" si="6"/>
        <v>63.901674664577413</v>
      </c>
      <c r="T22" s="19">
        <f t="shared" si="0"/>
        <v>1.1944877601818999</v>
      </c>
      <c r="U22" s="11">
        <v>0.64</v>
      </c>
      <c r="V22" s="11">
        <v>0.72</v>
      </c>
      <c r="W22" s="11">
        <v>0.7</v>
      </c>
      <c r="X22" s="20">
        <f t="shared" si="1"/>
        <v>0.68666666666666654</v>
      </c>
      <c r="Y22" s="9">
        <f t="shared" si="7"/>
        <v>93.060691259093332</v>
      </c>
      <c r="Z22" s="6">
        <f t="shared" si="2"/>
        <v>59.453302961275632</v>
      </c>
      <c r="AA22" s="7"/>
    </row>
    <row r="23" spans="1:27" x14ac:dyDescent="0.3">
      <c r="A23" s="31" t="s">
        <v>22</v>
      </c>
      <c r="B23" s="31" t="s">
        <v>482</v>
      </c>
      <c r="C23" s="31" t="s">
        <v>473</v>
      </c>
      <c r="D23" s="31" t="s">
        <v>475</v>
      </c>
      <c r="E23" s="31" t="s">
        <v>512</v>
      </c>
      <c r="F23" s="26">
        <v>1</v>
      </c>
      <c r="G23" s="26"/>
      <c r="H23" s="6">
        <v>190</v>
      </c>
      <c r="I23" s="6">
        <v>65</v>
      </c>
      <c r="J23" s="9">
        <f t="shared" si="3"/>
        <v>0.34210526315789475</v>
      </c>
      <c r="K23" s="2" t="s">
        <v>8</v>
      </c>
      <c r="L23" s="12">
        <v>11.897</v>
      </c>
      <c r="M23" s="6">
        <v>10.058999999999999</v>
      </c>
      <c r="N23" s="6">
        <v>14.494</v>
      </c>
      <c r="O23" s="12">
        <f t="shared" si="4"/>
        <v>4.56994373315767</v>
      </c>
      <c r="P23" s="10">
        <v>45.6</v>
      </c>
      <c r="Q23" s="11">
        <v>1.1000000000000001</v>
      </c>
      <c r="R23" s="6">
        <f t="shared" si="5"/>
        <v>26.089912280701753</v>
      </c>
      <c r="S23" s="6">
        <f t="shared" si="6"/>
        <v>38.328990501807176</v>
      </c>
      <c r="T23" s="19">
        <f t="shared" si="0"/>
        <v>1.4164726189211778</v>
      </c>
      <c r="U23" s="11">
        <v>0.59</v>
      </c>
      <c r="V23" s="11">
        <v>0.7</v>
      </c>
      <c r="W23" s="11">
        <v>0.6</v>
      </c>
      <c r="X23" s="20">
        <f t="shared" si="1"/>
        <v>0.63</v>
      </c>
      <c r="Y23" s="9">
        <f t="shared" si="7"/>
        <v>60.83966746318599</v>
      </c>
      <c r="Z23" s="6">
        <f t="shared" si="2"/>
        <v>41.454545454545453</v>
      </c>
      <c r="AA23" s="7"/>
    </row>
    <row r="24" spans="1:27" x14ac:dyDescent="0.3">
      <c r="A24" s="31" t="s">
        <v>23</v>
      </c>
      <c r="B24" s="31" t="s">
        <v>482</v>
      </c>
      <c r="C24" s="31" t="s">
        <v>473</v>
      </c>
      <c r="D24" s="31" t="s">
        <v>475</v>
      </c>
      <c r="E24" s="31" t="s">
        <v>512</v>
      </c>
      <c r="F24" s="26">
        <v>1</v>
      </c>
      <c r="G24" s="26"/>
      <c r="H24" s="6">
        <v>267</v>
      </c>
      <c r="I24" s="6">
        <v>191</v>
      </c>
      <c r="J24" s="9">
        <f t="shared" si="3"/>
        <v>0.71535580524344566</v>
      </c>
      <c r="K24" s="2">
        <v>21.650000000000002</v>
      </c>
      <c r="L24" s="12">
        <v>21.233000000000001</v>
      </c>
      <c r="M24" s="6">
        <v>18.398</v>
      </c>
      <c r="N24" s="6">
        <v>17.422999999999998</v>
      </c>
      <c r="O24" s="12">
        <f t="shared" si="4"/>
        <v>4.0619785841976404</v>
      </c>
      <c r="P24" s="10">
        <v>91.300000000000011</v>
      </c>
      <c r="Q24" s="11">
        <v>2.2400000000000002</v>
      </c>
      <c r="R24" s="6">
        <f t="shared" si="5"/>
        <v>23.256297918948519</v>
      </c>
      <c r="S24" s="6">
        <f t="shared" si="6"/>
        <v>42.999105166486139</v>
      </c>
      <c r="T24" s="19">
        <f t="shared" si="0"/>
        <v>1.3665405822181105</v>
      </c>
      <c r="U24" s="11">
        <v>0.68</v>
      </c>
      <c r="V24" s="11">
        <v>0.7</v>
      </c>
      <c r="W24" s="11">
        <v>0.65</v>
      </c>
      <c r="X24" s="20">
        <f t="shared" si="1"/>
        <v>0.67666666666666664</v>
      </c>
      <c r="Y24" s="9">
        <f t="shared" si="7"/>
        <v>63.545475615496748</v>
      </c>
      <c r="Z24" s="6">
        <f t="shared" si="2"/>
        <v>40.758928571428569</v>
      </c>
      <c r="AA24" s="7"/>
    </row>
    <row r="25" spans="1:27" x14ac:dyDescent="0.3">
      <c r="A25" s="31" t="s">
        <v>24</v>
      </c>
      <c r="B25" s="31" t="s">
        <v>482</v>
      </c>
      <c r="C25" s="31" t="s">
        <v>473</v>
      </c>
      <c r="D25" s="31" t="s">
        <v>475</v>
      </c>
      <c r="E25" s="31" t="s">
        <v>512</v>
      </c>
      <c r="F25" s="26">
        <v>1</v>
      </c>
      <c r="G25" s="26"/>
      <c r="H25" s="6" t="s">
        <v>8</v>
      </c>
      <c r="I25" s="6"/>
      <c r="J25" s="9" t="str">
        <f t="shared" si="3"/>
        <v/>
      </c>
      <c r="K25" s="2">
        <v>29.6</v>
      </c>
      <c r="L25" s="12">
        <v>59.277000000000001</v>
      </c>
      <c r="M25" s="6">
        <v>53.121000000000002</v>
      </c>
      <c r="N25" s="6">
        <v>39.281999999999996</v>
      </c>
      <c r="O25" s="12">
        <f t="shared" si="4"/>
        <v>5.3896488455010712</v>
      </c>
      <c r="P25" s="10">
        <v>347.2</v>
      </c>
      <c r="Q25" s="11">
        <v>7.01</v>
      </c>
      <c r="R25" s="6">
        <f t="shared" si="5"/>
        <v>17.07286866359447</v>
      </c>
      <c r="S25" s="6">
        <f t="shared" si="6"/>
        <v>58.572464868330044</v>
      </c>
      <c r="T25" s="19">
        <f t="shared" si="0"/>
        <v>1.2323064994449802</v>
      </c>
      <c r="U25" s="11">
        <v>0.53</v>
      </c>
      <c r="V25" s="11">
        <v>0.71</v>
      </c>
      <c r="W25" s="11">
        <v>0.5</v>
      </c>
      <c r="X25" s="20">
        <f t="shared" si="1"/>
        <v>0.57999999999999996</v>
      </c>
      <c r="Y25" s="9">
        <f t="shared" si="7"/>
        <v>100.9870083936725</v>
      </c>
      <c r="Z25" s="6">
        <f t="shared" si="2"/>
        <v>49.529243937232522</v>
      </c>
      <c r="AA25" s="7"/>
    </row>
    <row r="26" spans="1:27" x14ac:dyDescent="0.3">
      <c r="A26" s="31" t="s">
        <v>25</v>
      </c>
      <c r="B26" s="31" t="s">
        <v>482</v>
      </c>
      <c r="C26" s="31" t="s">
        <v>473</v>
      </c>
      <c r="D26" s="31" t="s">
        <v>475</v>
      </c>
      <c r="E26" s="31" t="s">
        <v>513</v>
      </c>
      <c r="F26" s="26">
        <v>1</v>
      </c>
      <c r="G26" s="26"/>
      <c r="H26" s="6">
        <v>287</v>
      </c>
      <c r="I26" s="6">
        <v>183</v>
      </c>
      <c r="J26" s="9">
        <f t="shared" si="3"/>
        <v>0.6376306620209059</v>
      </c>
      <c r="K26" s="2">
        <v>23.41</v>
      </c>
      <c r="L26" s="12">
        <v>28.89</v>
      </c>
      <c r="M26" s="6">
        <v>26.210999999999999</v>
      </c>
      <c r="N26" s="6">
        <v>33.101999999999997</v>
      </c>
      <c r="O26" s="12">
        <f t="shared" si="4"/>
        <v>6.4656536852909197</v>
      </c>
      <c r="P26" s="10">
        <v>236.2</v>
      </c>
      <c r="Q26" s="11">
        <v>3.2</v>
      </c>
      <c r="R26" s="6">
        <f t="shared" si="5"/>
        <v>12.231160033869601</v>
      </c>
      <c r="S26" s="6">
        <f t="shared" si="6"/>
        <v>81.758393907926617</v>
      </c>
      <c r="T26" s="19">
        <f t="shared" si="0"/>
        <v>1.087467648566701</v>
      </c>
      <c r="U26" s="11">
        <v>0.82</v>
      </c>
      <c r="V26" s="11">
        <v>0.82</v>
      </c>
      <c r="W26" s="11">
        <v>0.81</v>
      </c>
      <c r="X26" s="20">
        <f t="shared" si="1"/>
        <v>0.81666666666666676</v>
      </c>
      <c r="Y26" s="9">
        <f t="shared" si="7"/>
        <v>100.11231907093054</v>
      </c>
      <c r="Z26" s="6">
        <f t="shared" si="2"/>
        <v>73.812499999999986</v>
      </c>
      <c r="AA26" s="7"/>
    </row>
    <row r="27" spans="1:27" x14ac:dyDescent="0.3">
      <c r="A27" s="31" t="s">
        <v>26</v>
      </c>
      <c r="B27" s="31" t="s">
        <v>482</v>
      </c>
      <c r="C27" s="31" t="s">
        <v>473</v>
      </c>
      <c r="D27" s="31" t="s">
        <v>475</v>
      </c>
      <c r="E27" s="31" t="s">
        <v>513</v>
      </c>
      <c r="F27" s="26">
        <v>1</v>
      </c>
      <c r="G27" s="26"/>
      <c r="H27" s="6" t="s">
        <v>8</v>
      </c>
      <c r="I27" s="6"/>
      <c r="J27" s="9" t="str">
        <f t="shared" si="3"/>
        <v/>
      </c>
      <c r="K27" s="2" t="s">
        <v>8</v>
      </c>
      <c r="L27" s="12">
        <v>15.345000000000001</v>
      </c>
      <c r="M27" s="6">
        <v>11.884</v>
      </c>
      <c r="N27" s="6">
        <v>16.363</v>
      </c>
      <c r="O27" s="12">
        <f t="shared" si="4"/>
        <v>4.7465887855693971</v>
      </c>
      <c r="P27" s="10">
        <v>45.5</v>
      </c>
      <c r="Q27" s="11">
        <v>1.51</v>
      </c>
      <c r="R27" s="6">
        <f t="shared" si="5"/>
        <v>33.72527472527473</v>
      </c>
      <c r="S27" s="6">
        <f t="shared" si="6"/>
        <v>29.651352231997393</v>
      </c>
      <c r="T27" s="19">
        <f t="shared" si="0"/>
        <v>1.5279554961107291</v>
      </c>
      <c r="U27" s="11">
        <v>0.56999999999999995</v>
      </c>
      <c r="V27" s="11">
        <v>0.63</v>
      </c>
      <c r="W27" s="11">
        <v>0.52</v>
      </c>
      <c r="X27" s="20">
        <f t="shared" si="1"/>
        <v>0.57333333333333336</v>
      </c>
      <c r="Y27" s="9">
        <f t="shared" si="7"/>
        <v>51.717474823251266</v>
      </c>
      <c r="Z27" s="6">
        <f t="shared" si="2"/>
        <v>30.132450331125828</v>
      </c>
      <c r="AA27" s="7"/>
    </row>
    <row r="28" spans="1:27" x14ac:dyDescent="0.3">
      <c r="A28" s="31" t="s">
        <v>27</v>
      </c>
      <c r="B28" s="31" t="s">
        <v>482</v>
      </c>
      <c r="C28" s="31" t="s">
        <v>473</v>
      </c>
      <c r="D28" s="31" t="s">
        <v>475</v>
      </c>
      <c r="E28" s="31" t="s">
        <v>513</v>
      </c>
      <c r="F28" s="26">
        <v>1</v>
      </c>
      <c r="G28" s="26"/>
      <c r="H28" s="6" t="s">
        <v>8</v>
      </c>
      <c r="I28" s="6"/>
      <c r="J28" s="9" t="str">
        <f t="shared" si="3"/>
        <v/>
      </c>
      <c r="K28" s="2" t="s">
        <v>8</v>
      </c>
      <c r="L28" s="11"/>
      <c r="M28" s="6"/>
      <c r="N28" s="6"/>
      <c r="O28" s="12" t="str">
        <f t="shared" si="4"/>
        <v/>
      </c>
      <c r="P28" s="10" t="s">
        <v>8</v>
      </c>
      <c r="Q28" s="11"/>
      <c r="R28" s="6" t="str">
        <f t="shared" si="5"/>
        <v/>
      </c>
      <c r="S28" s="6"/>
      <c r="T28" s="19" t="str">
        <f t="shared" si="0"/>
        <v/>
      </c>
      <c r="U28" s="11"/>
      <c r="V28" s="11"/>
      <c r="W28" s="11"/>
      <c r="X28" s="20"/>
      <c r="Y28" s="9" t="str">
        <f t="shared" si="7"/>
        <v/>
      </c>
      <c r="Z28" s="6" t="str">
        <f t="shared" si="2"/>
        <v/>
      </c>
      <c r="AA28" s="7"/>
    </row>
    <row r="29" spans="1:27" x14ac:dyDescent="0.3">
      <c r="A29" s="31" t="s">
        <v>28</v>
      </c>
      <c r="B29" s="31" t="s">
        <v>482</v>
      </c>
      <c r="C29" s="31" t="s">
        <v>473</v>
      </c>
      <c r="D29" s="31" t="s">
        <v>475</v>
      </c>
      <c r="E29" s="31" t="s">
        <v>513</v>
      </c>
      <c r="F29" s="26">
        <v>1</v>
      </c>
      <c r="G29" s="26"/>
      <c r="H29" s="6" t="s">
        <v>8</v>
      </c>
      <c r="I29" s="6"/>
      <c r="J29" s="9" t="str">
        <f t="shared" si="3"/>
        <v/>
      </c>
      <c r="K29" s="2" t="s">
        <v>8</v>
      </c>
      <c r="L29" s="11"/>
      <c r="M29" s="6"/>
      <c r="N29" s="6"/>
      <c r="O29" s="12" t="str">
        <f t="shared" si="4"/>
        <v/>
      </c>
      <c r="P29" s="10" t="s">
        <v>8</v>
      </c>
      <c r="Q29" s="11"/>
      <c r="R29" s="6" t="str">
        <f t="shared" si="5"/>
        <v/>
      </c>
      <c r="S29" s="6"/>
      <c r="T29" s="19" t="str">
        <f t="shared" si="0"/>
        <v/>
      </c>
      <c r="U29" s="11"/>
      <c r="V29" s="11"/>
      <c r="W29" s="11"/>
      <c r="X29" s="20"/>
      <c r="Y29" s="9" t="str">
        <f t="shared" si="7"/>
        <v/>
      </c>
      <c r="Z29" s="6" t="str">
        <f t="shared" si="2"/>
        <v/>
      </c>
      <c r="AA29" s="7"/>
    </row>
    <row r="30" spans="1:27" x14ac:dyDescent="0.3">
      <c r="A30" s="31" t="s">
        <v>29</v>
      </c>
      <c r="B30" s="31" t="s">
        <v>482</v>
      </c>
      <c r="C30" s="31" t="s">
        <v>473</v>
      </c>
      <c r="D30" s="31" t="s">
        <v>475</v>
      </c>
      <c r="E30" s="31" t="s">
        <v>513</v>
      </c>
      <c r="F30" s="26">
        <v>1</v>
      </c>
      <c r="G30" s="26"/>
      <c r="H30" s="6" t="s">
        <v>8</v>
      </c>
      <c r="I30" s="6"/>
      <c r="J30" s="9" t="str">
        <f t="shared" si="3"/>
        <v/>
      </c>
      <c r="K30" s="2" t="s">
        <v>8</v>
      </c>
      <c r="L30" s="11"/>
      <c r="M30" s="6"/>
      <c r="N30" s="6"/>
      <c r="O30" s="12" t="str">
        <f t="shared" si="4"/>
        <v/>
      </c>
      <c r="P30" s="10" t="s">
        <v>8</v>
      </c>
      <c r="Q30" s="11"/>
      <c r="R30" s="6" t="str">
        <f t="shared" si="5"/>
        <v/>
      </c>
      <c r="S30" s="6"/>
      <c r="T30" s="19" t="str">
        <f t="shared" si="0"/>
        <v/>
      </c>
      <c r="U30" s="11"/>
      <c r="V30" s="11"/>
      <c r="W30" s="11"/>
      <c r="X30" s="20"/>
      <c r="Y30" s="9" t="str">
        <f t="shared" si="7"/>
        <v/>
      </c>
      <c r="Z30" s="6" t="str">
        <f t="shared" si="2"/>
        <v/>
      </c>
      <c r="AA30" s="7"/>
    </row>
    <row r="31" spans="1:27" x14ac:dyDescent="0.3">
      <c r="A31" s="31" t="s">
        <v>30</v>
      </c>
      <c r="B31" s="31" t="s">
        <v>482</v>
      </c>
      <c r="C31" s="31" t="s">
        <v>473</v>
      </c>
      <c r="D31" s="31" t="s">
        <v>475</v>
      </c>
      <c r="E31" s="31" t="s">
        <v>513</v>
      </c>
      <c r="F31" s="26">
        <v>1</v>
      </c>
      <c r="G31" s="26"/>
      <c r="H31" s="6" t="s">
        <v>8</v>
      </c>
      <c r="I31" s="6"/>
      <c r="J31" s="9" t="str">
        <f t="shared" si="3"/>
        <v/>
      </c>
      <c r="K31" s="2" t="s">
        <v>8</v>
      </c>
      <c r="L31" s="12">
        <v>12.505000000000001</v>
      </c>
      <c r="M31" s="6">
        <v>9.5289999999999999</v>
      </c>
      <c r="N31" s="6">
        <v>13.832000000000001</v>
      </c>
      <c r="O31" s="12">
        <f t="shared" si="4"/>
        <v>4.4808593991531955</v>
      </c>
      <c r="P31" s="10">
        <v>50.8</v>
      </c>
      <c r="Q31" s="11">
        <v>1.21</v>
      </c>
      <c r="R31" s="6">
        <f t="shared" si="5"/>
        <v>24.616141732283467</v>
      </c>
      <c r="S31" s="6">
        <f t="shared" si="6"/>
        <v>40.623750499800074</v>
      </c>
      <c r="T31" s="19">
        <f t="shared" si="0"/>
        <v>1.391219983782602</v>
      </c>
      <c r="U31" s="11">
        <v>0.7</v>
      </c>
      <c r="V31" s="11">
        <v>0.68</v>
      </c>
      <c r="W31" s="11">
        <v>0.72</v>
      </c>
      <c r="X31" s="20">
        <f t="shared" si="1"/>
        <v>0.69999999999999984</v>
      </c>
      <c r="Y31" s="9">
        <f t="shared" si="7"/>
        <v>58.033929285428698</v>
      </c>
      <c r="Z31" s="6">
        <f t="shared" si="2"/>
        <v>41.983471074380162</v>
      </c>
      <c r="AA31" s="7"/>
    </row>
    <row r="32" spans="1:27" x14ac:dyDescent="0.3">
      <c r="A32" s="31" t="s">
        <v>31</v>
      </c>
      <c r="B32" s="31" t="s">
        <v>482</v>
      </c>
      <c r="C32" s="31" t="s">
        <v>473</v>
      </c>
      <c r="D32" s="31" t="s">
        <v>475</v>
      </c>
      <c r="E32" s="31" t="s">
        <v>513</v>
      </c>
      <c r="F32" s="26">
        <v>1</v>
      </c>
      <c r="G32" s="26"/>
      <c r="H32" s="6" t="s">
        <v>8</v>
      </c>
      <c r="I32" s="6"/>
      <c r="J32" s="9" t="str">
        <f t="shared" si="3"/>
        <v/>
      </c>
      <c r="K32" s="2" t="s">
        <v>8</v>
      </c>
      <c r="L32" s="11"/>
      <c r="M32" s="6"/>
      <c r="N32" s="6"/>
      <c r="O32" s="12" t="str">
        <f t="shared" si="4"/>
        <v/>
      </c>
      <c r="P32" s="10" t="s">
        <v>8</v>
      </c>
      <c r="Q32" s="11"/>
      <c r="R32" s="6" t="str">
        <f t="shared" si="5"/>
        <v/>
      </c>
      <c r="S32" s="6"/>
      <c r="T32" s="19" t="str">
        <f t="shared" si="0"/>
        <v/>
      </c>
      <c r="U32" s="11"/>
      <c r="V32" s="11"/>
      <c r="W32" s="11"/>
      <c r="X32" s="20"/>
      <c r="Y32" s="9" t="str">
        <f t="shared" si="7"/>
        <v/>
      </c>
      <c r="Z32" s="6" t="str">
        <f t="shared" si="2"/>
        <v/>
      </c>
      <c r="AA32" s="7"/>
    </row>
    <row r="33" spans="1:27" x14ac:dyDescent="0.3">
      <c r="A33" s="31" t="s">
        <v>32</v>
      </c>
      <c r="B33" s="31" t="s">
        <v>482</v>
      </c>
      <c r="C33" s="31" t="s">
        <v>473</v>
      </c>
      <c r="D33" s="31" t="s">
        <v>475</v>
      </c>
      <c r="E33" s="31" t="s">
        <v>514</v>
      </c>
      <c r="F33" s="26">
        <v>1</v>
      </c>
      <c r="G33" s="26"/>
      <c r="H33" s="6">
        <v>254</v>
      </c>
      <c r="I33" s="6">
        <v>206</v>
      </c>
      <c r="J33" s="9">
        <f t="shared" si="3"/>
        <v>0.8110236220472441</v>
      </c>
      <c r="K33" s="2">
        <v>27.944300000000002</v>
      </c>
      <c r="L33" s="12">
        <v>26.498999999999999</v>
      </c>
      <c r="M33" s="6">
        <v>22.93</v>
      </c>
      <c r="N33" s="6">
        <v>27.283000000000001</v>
      </c>
      <c r="O33" s="12">
        <f t="shared" si="4"/>
        <v>5.6975755894094506</v>
      </c>
      <c r="P33" s="10">
        <v>199</v>
      </c>
      <c r="Q33" s="13">
        <v>2.98</v>
      </c>
      <c r="R33" s="6">
        <f t="shared" si="5"/>
        <v>13.31608040201005</v>
      </c>
      <c r="S33" s="6">
        <f t="shared" si="6"/>
        <v>75.097173478244471</v>
      </c>
      <c r="T33" s="19">
        <f t="shared" si="0"/>
        <v>1.1243764087468617</v>
      </c>
      <c r="U33" s="11">
        <v>0.79</v>
      </c>
      <c r="V33" s="11">
        <v>0.81</v>
      </c>
      <c r="W33" s="11">
        <v>0.81</v>
      </c>
      <c r="X33" s="20">
        <f t="shared" si="1"/>
        <v>0.80333333333333334</v>
      </c>
      <c r="Y33" s="9">
        <f t="shared" si="7"/>
        <v>93.48195868661135</v>
      </c>
      <c r="Z33" s="6">
        <f t="shared" si="2"/>
        <v>66.77852348993288</v>
      </c>
      <c r="AA33" s="7"/>
    </row>
    <row r="34" spans="1:27" x14ac:dyDescent="0.3">
      <c r="A34" s="31" t="s">
        <v>33</v>
      </c>
      <c r="B34" s="31" t="s">
        <v>482</v>
      </c>
      <c r="C34" s="31" t="s">
        <v>473</v>
      </c>
      <c r="D34" s="31" t="s">
        <v>475</v>
      </c>
      <c r="E34" s="31" t="s">
        <v>514</v>
      </c>
      <c r="F34" s="26">
        <v>1</v>
      </c>
      <c r="G34" s="26"/>
      <c r="H34" s="6" t="s">
        <v>8</v>
      </c>
      <c r="I34" s="6"/>
      <c r="J34" s="9" t="str">
        <f t="shared" ref="J34:J64" si="8">IF(I34&gt;0,I34/H34,"")</f>
        <v/>
      </c>
      <c r="K34" s="2" t="s">
        <v>8</v>
      </c>
      <c r="L34" s="12"/>
      <c r="M34" s="6"/>
      <c r="N34" s="6"/>
      <c r="O34" s="12" t="str">
        <f t="shared" ref="O34:O64" si="9">IF(M34&gt;0,(N34/SQRT(M34)),"")</f>
        <v/>
      </c>
      <c r="P34" s="10" t="s">
        <v>8</v>
      </c>
      <c r="Q34" s="11"/>
      <c r="R34" s="6" t="str">
        <f t="shared" si="5"/>
        <v/>
      </c>
      <c r="S34" s="6"/>
      <c r="T34" s="19" t="str">
        <f t="shared" ref="T34:T64" si="10">IF(L34&gt;0,LOG10(R34),"")</f>
        <v/>
      </c>
      <c r="U34" s="11"/>
      <c r="V34" s="11"/>
      <c r="W34" s="11"/>
      <c r="X34" s="20"/>
      <c r="Y34" s="9" t="str">
        <f t="shared" si="7"/>
        <v/>
      </c>
      <c r="Z34" s="6" t="str">
        <f t="shared" ref="Z34:Z65" si="11">IF(Q34&gt;0,P34/Q34,"")</f>
        <v/>
      </c>
      <c r="AA34" s="7"/>
    </row>
    <row r="35" spans="1:27" x14ac:dyDescent="0.3">
      <c r="A35" s="31" t="s">
        <v>34</v>
      </c>
      <c r="B35" s="31" t="s">
        <v>482</v>
      </c>
      <c r="C35" s="31" t="s">
        <v>473</v>
      </c>
      <c r="D35" s="31" t="s">
        <v>475</v>
      </c>
      <c r="E35" s="31" t="s">
        <v>514</v>
      </c>
      <c r="F35" s="26">
        <v>1</v>
      </c>
      <c r="G35" s="26"/>
      <c r="H35" s="6" t="s">
        <v>8</v>
      </c>
      <c r="I35" s="6"/>
      <c r="J35" s="9" t="str">
        <f t="shared" si="8"/>
        <v/>
      </c>
      <c r="K35" s="2" t="s">
        <v>8</v>
      </c>
      <c r="L35" s="12"/>
      <c r="M35" s="6"/>
      <c r="N35" s="6"/>
      <c r="O35" s="12" t="str">
        <f t="shared" si="9"/>
        <v/>
      </c>
      <c r="P35" s="10" t="s">
        <v>8</v>
      </c>
      <c r="Q35" s="11"/>
      <c r="R35" s="6" t="str">
        <f t="shared" si="5"/>
        <v/>
      </c>
      <c r="S35" s="6"/>
      <c r="T35" s="19" t="str">
        <f t="shared" si="10"/>
        <v/>
      </c>
      <c r="U35" s="11"/>
      <c r="V35" s="11"/>
      <c r="W35" s="11"/>
      <c r="X35" s="20"/>
      <c r="Y35" s="9" t="str">
        <f t="shared" si="7"/>
        <v/>
      </c>
      <c r="Z35" s="6" t="str">
        <f t="shared" si="11"/>
        <v/>
      </c>
      <c r="AA35" s="7"/>
    </row>
    <row r="36" spans="1:27" x14ac:dyDescent="0.3">
      <c r="A36" s="31" t="s">
        <v>35</v>
      </c>
      <c r="B36" s="31" t="s">
        <v>482</v>
      </c>
      <c r="C36" s="31" t="s">
        <v>473</v>
      </c>
      <c r="D36" s="31" t="s">
        <v>475</v>
      </c>
      <c r="E36" s="31" t="s">
        <v>515</v>
      </c>
      <c r="F36" s="26">
        <v>1</v>
      </c>
      <c r="G36" s="26"/>
      <c r="H36" s="6">
        <v>245</v>
      </c>
      <c r="I36" s="6">
        <v>136</v>
      </c>
      <c r="J36" s="9">
        <f t="shared" si="8"/>
        <v>0.55510204081632653</v>
      </c>
      <c r="K36" s="2">
        <v>22.5091</v>
      </c>
      <c r="L36" s="12">
        <v>14.952</v>
      </c>
      <c r="M36" s="6">
        <v>13.159000000000001</v>
      </c>
      <c r="N36" s="6">
        <v>17.484999999999999</v>
      </c>
      <c r="O36" s="12">
        <f t="shared" si="9"/>
        <v>4.820079409521882</v>
      </c>
      <c r="P36" s="10">
        <v>99.6</v>
      </c>
      <c r="Q36" s="11">
        <v>1.73</v>
      </c>
      <c r="R36" s="6">
        <f t="shared" si="5"/>
        <v>15.012048192771084</v>
      </c>
      <c r="S36" s="6">
        <f t="shared" si="6"/>
        <v>66.613162118780096</v>
      </c>
      <c r="T36" s="19">
        <f t="shared" si="10"/>
        <v>1.176439949947077</v>
      </c>
      <c r="U36" s="11">
        <v>0.86</v>
      </c>
      <c r="V36" s="11">
        <v>0.97</v>
      </c>
      <c r="W36" s="11">
        <v>0.86</v>
      </c>
      <c r="X36" s="20">
        <f t="shared" si="1"/>
        <v>0.89666666666666661</v>
      </c>
      <c r="Y36" s="9">
        <f t="shared" si="7"/>
        <v>74.289771879680416</v>
      </c>
      <c r="Z36" s="6">
        <f t="shared" si="11"/>
        <v>57.572254335260112</v>
      </c>
      <c r="AA36" s="7"/>
    </row>
    <row r="37" spans="1:27" x14ac:dyDescent="0.3">
      <c r="A37" s="31" t="s">
        <v>36</v>
      </c>
      <c r="B37" s="31" t="s">
        <v>482</v>
      </c>
      <c r="C37" s="31" t="s">
        <v>473</v>
      </c>
      <c r="D37" s="31" t="s">
        <v>475</v>
      </c>
      <c r="E37" s="31" t="s">
        <v>515</v>
      </c>
      <c r="F37" s="26">
        <v>1</v>
      </c>
      <c r="G37" s="26"/>
      <c r="H37" s="6">
        <v>363</v>
      </c>
      <c r="I37" s="6">
        <v>242</v>
      </c>
      <c r="J37" s="9">
        <f t="shared" si="8"/>
        <v>0.66666666666666663</v>
      </c>
      <c r="K37" s="2" t="s">
        <v>8</v>
      </c>
      <c r="L37" s="12">
        <v>27.393000000000001</v>
      </c>
      <c r="M37" s="6">
        <v>22.788</v>
      </c>
      <c r="N37" s="6">
        <v>30.684000000000001</v>
      </c>
      <c r="O37" s="12">
        <f t="shared" si="9"/>
        <v>6.4277483963731346</v>
      </c>
      <c r="P37" s="10">
        <v>224.39999999999998</v>
      </c>
      <c r="Q37" s="11">
        <v>3.03</v>
      </c>
      <c r="R37" s="6">
        <f t="shared" si="5"/>
        <v>12.2072192513369</v>
      </c>
      <c r="S37" s="6">
        <f t="shared" si="6"/>
        <v>81.918738363815564</v>
      </c>
      <c r="T37" s="19">
        <f t="shared" si="10"/>
        <v>1.0866167449162467</v>
      </c>
      <c r="U37" s="11">
        <v>0.77</v>
      </c>
      <c r="V37" s="11">
        <v>0.92</v>
      </c>
      <c r="W37" s="11">
        <v>0.81</v>
      </c>
      <c r="X37" s="20">
        <f t="shared" si="1"/>
        <v>0.83333333333333337</v>
      </c>
      <c r="Y37" s="9">
        <f t="shared" si="7"/>
        <v>98.302486036578657</v>
      </c>
      <c r="Z37" s="6">
        <f t="shared" si="11"/>
        <v>74.059405940594061</v>
      </c>
      <c r="AA37" s="7"/>
    </row>
    <row r="38" spans="1:27" x14ac:dyDescent="0.3">
      <c r="A38" s="31" t="s">
        <v>37</v>
      </c>
      <c r="B38" s="31" t="s">
        <v>482</v>
      </c>
      <c r="C38" s="31" t="s">
        <v>473</v>
      </c>
      <c r="D38" s="31" t="s">
        <v>475</v>
      </c>
      <c r="E38" s="31" t="s">
        <v>515</v>
      </c>
      <c r="F38" s="26">
        <v>1</v>
      </c>
      <c r="G38" s="26"/>
      <c r="H38" s="6">
        <v>323</v>
      </c>
      <c r="I38" s="6">
        <v>193</v>
      </c>
      <c r="J38" s="9">
        <f t="shared" si="8"/>
        <v>0.5975232198142415</v>
      </c>
      <c r="K38" s="2" t="s">
        <v>8</v>
      </c>
      <c r="L38" s="12">
        <v>26.393999999999998</v>
      </c>
      <c r="M38" s="6">
        <v>23.587</v>
      </c>
      <c r="N38" s="6">
        <v>22.981999999999999</v>
      </c>
      <c r="O38" s="12">
        <f t="shared" si="9"/>
        <v>4.7320733386111336</v>
      </c>
      <c r="P38" s="10">
        <v>179.10000000000002</v>
      </c>
      <c r="Q38" s="11">
        <v>3.1</v>
      </c>
      <c r="R38" s="6">
        <f t="shared" si="5"/>
        <v>14.737018425460633</v>
      </c>
      <c r="S38" s="6">
        <f t="shared" si="6"/>
        <v>67.856330984314624</v>
      </c>
      <c r="T38" s="19">
        <f t="shared" si="10"/>
        <v>1.168409626511475</v>
      </c>
      <c r="U38" s="11">
        <v>0.85</v>
      </c>
      <c r="V38" s="11">
        <v>0.95</v>
      </c>
      <c r="W38" s="11">
        <v>0.85</v>
      </c>
      <c r="X38" s="20">
        <f t="shared" si="1"/>
        <v>0.8833333333333333</v>
      </c>
      <c r="Y38" s="9">
        <f t="shared" si="7"/>
        <v>76.818487906771281</v>
      </c>
      <c r="Z38" s="6">
        <f t="shared" si="11"/>
        <v>57.774193548387103</v>
      </c>
      <c r="AA38" s="7"/>
    </row>
    <row r="39" spans="1:27" x14ac:dyDescent="0.3">
      <c r="A39" s="31" t="s">
        <v>38</v>
      </c>
      <c r="B39" s="31" t="s">
        <v>482</v>
      </c>
      <c r="C39" s="31" t="s">
        <v>473</v>
      </c>
      <c r="D39" s="31" t="s">
        <v>475</v>
      </c>
      <c r="E39" s="31" t="s">
        <v>515</v>
      </c>
      <c r="F39" s="26">
        <v>1</v>
      </c>
      <c r="G39" s="26"/>
      <c r="H39" s="6">
        <v>254</v>
      </c>
      <c r="I39" s="6">
        <v>204</v>
      </c>
      <c r="J39" s="9">
        <f t="shared" si="8"/>
        <v>0.80314960629921262</v>
      </c>
      <c r="K39" s="2">
        <v>49.89</v>
      </c>
      <c r="L39" s="12">
        <v>42.293999999999997</v>
      </c>
      <c r="M39" s="6">
        <v>38.963000000000001</v>
      </c>
      <c r="N39" s="6">
        <v>44.436999999999998</v>
      </c>
      <c r="O39" s="12">
        <f t="shared" si="9"/>
        <v>7.1189925299569623</v>
      </c>
      <c r="P39" s="10">
        <v>310.8</v>
      </c>
      <c r="Q39" s="11">
        <v>4.5</v>
      </c>
      <c r="R39" s="6">
        <f t="shared" si="5"/>
        <v>13.608108108108109</v>
      </c>
      <c r="S39" s="6">
        <f t="shared" si="6"/>
        <v>73.485600794438938</v>
      </c>
      <c r="T39" s="19">
        <f t="shared" si="10"/>
        <v>1.1337977508226418</v>
      </c>
      <c r="U39" s="11">
        <v>0.76</v>
      </c>
      <c r="V39" s="11">
        <v>0.86</v>
      </c>
      <c r="W39" s="11">
        <v>0.77</v>
      </c>
      <c r="X39" s="20">
        <f t="shared" si="1"/>
        <v>0.79666666666666675</v>
      </c>
      <c r="Y39" s="9">
        <f t="shared" si="7"/>
        <v>92.241339909337569</v>
      </c>
      <c r="Z39" s="6">
        <f t="shared" si="11"/>
        <v>69.066666666666663</v>
      </c>
      <c r="AA39" s="7"/>
    </row>
    <row r="40" spans="1:27" x14ac:dyDescent="0.3">
      <c r="A40" s="31" t="s">
        <v>39</v>
      </c>
      <c r="B40" s="31" t="s">
        <v>482</v>
      </c>
      <c r="C40" s="31" t="s">
        <v>473</v>
      </c>
      <c r="D40" s="31" t="s">
        <v>475</v>
      </c>
      <c r="E40" s="31" t="s">
        <v>515</v>
      </c>
      <c r="F40" s="26">
        <v>1</v>
      </c>
      <c r="G40" s="26"/>
      <c r="H40" s="6">
        <v>230</v>
      </c>
      <c r="I40" s="6">
        <v>167</v>
      </c>
      <c r="J40" s="9">
        <f t="shared" si="8"/>
        <v>0.72608695652173916</v>
      </c>
      <c r="K40" s="2" t="s">
        <v>8</v>
      </c>
      <c r="L40" s="12">
        <v>45.28</v>
      </c>
      <c r="M40" s="6">
        <v>38.618000000000002</v>
      </c>
      <c r="N40" s="6">
        <v>38.945</v>
      </c>
      <c r="O40" s="12">
        <f t="shared" si="9"/>
        <v>6.2669585039439069</v>
      </c>
      <c r="P40" s="10">
        <v>367</v>
      </c>
      <c r="Q40" s="11">
        <v>6.22</v>
      </c>
      <c r="R40" s="6">
        <f t="shared" si="5"/>
        <v>12.337874659400546</v>
      </c>
      <c r="S40" s="6">
        <f t="shared" si="6"/>
        <v>81.051236749116612</v>
      </c>
      <c r="T40" s="19">
        <f t="shared" si="10"/>
        <v>1.0912403539281257</v>
      </c>
      <c r="U40" s="11">
        <v>0.94</v>
      </c>
      <c r="V40" s="11">
        <v>1.07</v>
      </c>
      <c r="W40" s="11">
        <v>0.94</v>
      </c>
      <c r="X40" s="20">
        <f t="shared" si="1"/>
        <v>0.98333333333333328</v>
      </c>
      <c r="Y40" s="9">
        <f t="shared" si="7"/>
        <v>82.424986524525366</v>
      </c>
      <c r="Z40" s="6">
        <f t="shared" si="11"/>
        <v>59.0032154340836</v>
      </c>
      <c r="AA40" s="7"/>
    </row>
    <row r="41" spans="1:27" x14ac:dyDescent="0.3">
      <c r="A41" s="31" t="s">
        <v>40</v>
      </c>
      <c r="B41" s="31" t="s">
        <v>482</v>
      </c>
      <c r="C41" s="31" t="s">
        <v>473</v>
      </c>
      <c r="D41" s="31" t="s">
        <v>475</v>
      </c>
      <c r="E41" s="31" t="s">
        <v>515</v>
      </c>
      <c r="F41" s="26">
        <v>1</v>
      </c>
      <c r="G41" s="26"/>
      <c r="H41" s="6">
        <v>326</v>
      </c>
      <c r="I41" s="6">
        <v>223</v>
      </c>
      <c r="J41" s="9">
        <f t="shared" si="8"/>
        <v>0.68404907975460127</v>
      </c>
      <c r="K41" s="2" t="s">
        <v>8</v>
      </c>
      <c r="L41" s="12">
        <v>35.768999999999998</v>
      </c>
      <c r="M41" s="6">
        <v>32.308999999999997</v>
      </c>
      <c r="N41" s="6">
        <v>24.771000000000001</v>
      </c>
      <c r="O41" s="12">
        <f t="shared" si="9"/>
        <v>4.3579453640414263</v>
      </c>
      <c r="P41" s="10">
        <v>200.9</v>
      </c>
      <c r="Q41" s="11">
        <v>4.28</v>
      </c>
      <c r="R41" s="6">
        <f t="shared" si="5"/>
        <v>17.804380288700845</v>
      </c>
      <c r="S41" s="6">
        <f t="shared" si="6"/>
        <v>56.165953758841454</v>
      </c>
      <c r="T41" s="19">
        <f t="shared" si="10"/>
        <v>1.2505268619259462</v>
      </c>
      <c r="U41" s="11">
        <v>0.66</v>
      </c>
      <c r="V41" s="11">
        <v>0.68</v>
      </c>
      <c r="W41" s="11">
        <v>0.6</v>
      </c>
      <c r="X41" s="20">
        <f t="shared" si="1"/>
        <v>0.64666666666666661</v>
      </c>
      <c r="Y41" s="9">
        <f t="shared" si="7"/>
        <v>86.854567668311546</v>
      </c>
      <c r="Z41" s="6">
        <f t="shared" si="11"/>
        <v>46.939252336448597</v>
      </c>
      <c r="AA41" s="7"/>
    </row>
    <row r="42" spans="1:27" x14ac:dyDescent="0.3">
      <c r="A42" s="31" t="s">
        <v>41</v>
      </c>
      <c r="B42" s="31" t="s">
        <v>482</v>
      </c>
      <c r="C42" s="31" t="s">
        <v>473</v>
      </c>
      <c r="D42" s="31" t="s">
        <v>475</v>
      </c>
      <c r="E42" s="31" t="s">
        <v>515</v>
      </c>
      <c r="F42" s="26">
        <v>1</v>
      </c>
      <c r="G42" s="26"/>
      <c r="H42" s="6">
        <v>264</v>
      </c>
      <c r="I42" s="6">
        <v>183</v>
      </c>
      <c r="J42" s="9">
        <f t="shared" si="8"/>
        <v>0.69318181818181823</v>
      </c>
      <c r="K42" s="2">
        <v>22.0046</v>
      </c>
      <c r="L42" s="12">
        <v>33.578000000000003</v>
      </c>
      <c r="M42" s="6">
        <v>28.984999999999999</v>
      </c>
      <c r="N42" s="6">
        <v>27.742999999999999</v>
      </c>
      <c r="O42" s="12">
        <f t="shared" si="9"/>
        <v>5.1530786321711908</v>
      </c>
      <c r="P42" s="10">
        <v>190.4</v>
      </c>
      <c r="Q42" s="11">
        <v>3.98</v>
      </c>
      <c r="R42" s="6">
        <f t="shared" si="5"/>
        <v>17.635504201680675</v>
      </c>
      <c r="S42" s="6">
        <f t="shared" si="6"/>
        <v>56.703794150932161</v>
      </c>
      <c r="T42" s="19">
        <f t="shared" si="10"/>
        <v>1.2463878807246558</v>
      </c>
      <c r="U42" s="11">
        <v>0.6</v>
      </c>
      <c r="V42" s="11">
        <v>0.89</v>
      </c>
      <c r="W42" s="11">
        <v>0.6</v>
      </c>
      <c r="X42" s="20">
        <f t="shared" si="1"/>
        <v>0.69666666666666666</v>
      </c>
      <c r="Y42" s="9">
        <f t="shared" si="7"/>
        <v>81.393005958275822</v>
      </c>
      <c r="Z42" s="6">
        <f t="shared" si="11"/>
        <v>47.8391959798995</v>
      </c>
      <c r="AA42" s="7"/>
    </row>
    <row r="43" spans="1:27" x14ac:dyDescent="0.3">
      <c r="A43" s="31" t="s">
        <v>42</v>
      </c>
      <c r="B43" s="31" t="s">
        <v>482</v>
      </c>
      <c r="C43" s="31" t="s">
        <v>473</v>
      </c>
      <c r="D43" s="31" t="s">
        <v>475</v>
      </c>
      <c r="E43" s="31" t="s">
        <v>516</v>
      </c>
      <c r="F43" s="26">
        <v>1</v>
      </c>
      <c r="G43" s="26"/>
      <c r="H43" s="6">
        <v>310</v>
      </c>
      <c r="I43" s="6">
        <v>72</v>
      </c>
      <c r="J43" s="9">
        <f t="shared" si="8"/>
        <v>0.23225806451612904</v>
      </c>
      <c r="K43" s="2">
        <v>27.692499999999999</v>
      </c>
      <c r="L43" s="12">
        <v>19.875</v>
      </c>
      <c r="M43" s="6">
        <v>17.814</v>
      </c>
      <c r="N43" s="6">
        <v>18.914000000000001</v>
      </c>
      <c r="O43" s="12">
        <f t="shared" si="9"/>
        <v>4.4812859878205504</v>
      </c>
      <c r="P43" s="10">
        <v>96.199999999999989</v>
      </c>
      <c r="Q43" s="11">
        <v>2.5499999999999998</v>
      </c>
      <c r="R43" s="6">
        <f t="shared" si="5"/>
        <v>20.660083160083161</v>
      </c>
      <c r="S43" s="6">
        <f t="shared" si="6"/>
        <v>48.402515723270433</v>
      </c>
      <c r="T43" s="19">
        <f t="shared" si="10"/>
        <v>1.315132065290695</v>
      </c>
      <c r="U43" s="11">
        <v>0.6</v>
      </c>
      <c r="V43" s="11">
        <v>0.59</v>
      </c>
      <c r="W43" s="11">
        <v>0.56000000000000005</v>
      </c>
      <c r="X43" s="20">
        <f t="shared" si="1"/>
        <v>0.58333333333333337</v>
      </c>
      <c r="Y43" s="9">
        <f t="shared" si="7"/>
        <v>82.975741239892173</v>
      </c>
      <c r="Z43" s="6">
        <f t="shared" si="11"/>
        <v>37.725490196078432</v>
      </c>
      <c r="AA43" s="7"/>
    </row>
    <row r="44" spans="1:27" x14ac:dyDescent="0.3">
      <c r="A44" s="31" t="s">
        <v>43</v>
      </c>
      <c r="B44" s="31" t="s">
        <v>482</v>
      </c>
      <c r="C44" s="31" t="s">
        <v>473</v>
      </c>
      <c r="D44" s="31" t="s">
        <v>475</v>
      </c>
      <c r="E44" s="31" t="s">
        <v>516</v>
      </c>
      <c r="F44" s="26">
        <v>1</v>
      </c>
      <c r="G44" s="26"/>
      <c r="H44" s="6" t="s">
        <v>8</v>
      </c>
      <c r="I44" s="6"/>
      <c r="J44" s="9" t="str">
        <f t="shared" si="8"/>
        <v/>
      </c>
      <c r="K44" s="2" t="s">
        <v>8</v>
      </c>
      <c r="L44" s="11"/>
      <c r="M44" s="6"/>
      <c r="N44" s="6"/>
      <c r="O44" s="12" t="str">
        <f t="shared" si="9"/>
        <v/>
      </c>
      <c r="P44" s="10" t="s">
        <v>8</v>
      </c>
      <c r="Q44" s="11"/>
      <c r="R44" s="6" t="str">
        <f t="shared" si="5"/>
        <v/>
      </c>
      <c r="S44" s="6"/>
      <c r="T44" s="19" t="str">
        <f t="shared" si="10"/>
        <v/>
      </c>
      <c r="U44" s="11"/>
      <c r="V44" s="11"/>
      <c r="W44" s="11"/>
      <c r="X44" s="20"/>
      <c r="Y44" s="9" t="str">
        <f t="shared" si="7"/>
        <v/>
      </c>
      <c r="Z44" s="6" t="str">
        <f t="shared" si="11"/>
        <v/>
      </c>
      <c r="AA44" s="7"/>
    </row>
    <row r="45" spans="1:27" x14ac:dyDescent="0.3">
      <c r="A45" s="31" t="s">
        <v>44</v>
      </c>
      <c r="B45" s="31" t="s">
        <v>482</v>
      </c>
      <c r="C45" s="31" t="s">
        <v>473</v>
      </c>
      <c r="D45" s="31" t="s">
        <v>475</v>
      </c>
      <c r="E45" s="31" t="s">
        <v>516</v>
      </c>
      <c r="F45" s="26">
        <v>1</v>
      </c>
      <c r="G45" s="26"/>
      <c r="H45" s="6" t="s">
        <v>8</v>
      </c>
      <c r="I45" s="6"/>
      <c r="J45" s="9" t="str">
        <f t="shared" si="8"/>
        <v/>
      </c>
      <c r="K45" s="2">
        <v>29.979800000000001</v>
      </c>
      <c r="L45" s="12">
        <v>26.428999999999998</v>
      </c>
      <c r="M45" s="6">
        <v>21.596</v>
      </c>
      <c r="N45" s="6">
        <v>19.882000000000001</v>
      </c>
      <c r="O45" s="12">
        <f t="shared" si="9"/>
        <v>4.2783214308423281</v>
      </c>
      <c r="P45" s="10">
        <v>122.30000000000001</v>
      </c>
      <c r="Q45" s="11">
        <v>3.19</v>
      </c>
      <c r="R45" s="6">
        <f t="shared" si="5"/>
        <v>21.609975470155351</v>
      </c>
      <c r="S45" s="6">
        <f t="shared" si="6"/>
        <v>46.27492527148209</v>
      </c>
      <c r="T45" s="19">
        <f t="shared" si="10"/>
        <v>1.3346542739085898</v>
      </c>
      <c r="U45" s="11">
        <v>0.51</v>
      </c>
      <c r="V45" s="11">
        <v>0.6</v>
      </c>
      <c r="W45" s="11">
        <v>0.5</v>
      </c>
      <c r="X45" s="20">
        <f t="shared" si="1"/>
        <v>0.53666666666666663</v>
      </c>
      <c r="Y45" s="9">
        <f t="shared" si="7"/>
        <v>86.226568828848642</v>
      </c>
      <c r="Z45" s="6">
        <f t="shared" si="11"/>
        <v>38.338557993730412</v>
      </c>
      <c r="AA45" s="7"/>
    </row>
    <row r="46" spans="1:27" x14ac:dyDescent="0.3">
      <c r="A46" s="31" t="s">
        <v>45</v>
      </c>
      <c r="B46" s="31" t="s">
        <v>482</v>
      </c>
      <c r="C46" s="31" t="s">
        <v>473</v>
      </c>
      <c r="D46" s="31" t="s">
        <v>475</v>
      </c>
      <c r="E46" s="31" t="s">
        <v>516</v>
      </c>
      <c r="F46" s="26">
        <v>1</v>
      </c>
      <c r="G46" s="26"/>
      <c r="H46" s="6" t="s">
        <v>8</v>
      </c>
      <c r="I46" s="6"/>
      <c r="J46" s="9" t="str">
        <f t="shared" si="8"/>
        <v/>
      </c>
      <c r="K46" s="2" t="s">
        <v>8</v>
      </c>
      <c r="L46" s="12">
        <v>11.571999999999999</v>
      </c>
      <c r="M46" s="6">
        <v>8.5310000000000006</v>
      </c>
      <c r="N46" s="6">
        <v>14.4</v>
      </c>
      <c r="O46" s="12">
        <f t="shared" si="9"/>
        <v>4.9301771112822053</v>
      </c>
      <c r="P46" s="10">
        <v>56.7</v>
      </c>
      <c r="Q46" s="11">
        <v>1.43</v>
      </c>
      <c r="R46" s="6">
        <f t="shared" si="5"/>
        <v>20.40917107583774</v>
      </c>
      <c r="S46" s="6">
        <f t="shared" si="6"/>
        <v>48.997580366401664</v>
      </c>
      <c r="T46" s="19">
        <f t="shared" si="10"/>
        <v>1.3098253660830386</v>
      </c>
      <c r="U46" s="11">
        <v>0.69</v>
      </c>
      <c r="V46" s="11">
        <v>0.69</v>
      </c>
      <c r="W46" s="11">
        <v>0.67</v>
      </c>
      <c r="X46" s="20">
        <f t="shared" si="1"/>
        <v>0.68333333333333324</v>
      </c>
      <c r="Y46" s="9">
        <f t="shared" si="7"/>
        <v>71.703776145953668</v>
      </c>
      <c r="Z46" s="6">
        <f t="shared" si="11"/>
        <v>39.650349650349654</v>
      </c>
      <c r="AA46" s="7"/>
    </row>
    <row r="47" spans="1:27" x14ac:dyDescent="0.3">
      <c r="A47" s="31" t="s">
        <v>46</v>
      </c>
      <c r="B47" s="31" t="s">
        <v>482</v>
      </c>
      <c r="C47" s="31" t="s">
        <v>473</v>
      </c>
      <c r="D47" s="31" t="s">
        <v>475</v>
      </c>
      <c r="E47" s="31" t="s">
        <v>516</v>
      </c>
      <c r="F47" s="26">
        <v>1</v>
      </c>
      <c r="G47" s="26"/>
      <c r="H47" s="6" t="s">
        <v>8</v>
      </c>
      <c r="I47" s="6"/>
      <c r="J47" s="9" t="str">
        <f t="shared" si="8"/>
        <v/>
      </c>
      <c r="K47" s="2" t="s">
        <v>8</v>
      </c>
      <c r="L47" s="12"/>
      <c r="M47" s="6"/>
      <c r="N47" s="6"/>
      <c r="O47" s="12" t="str">
        <f t="shared" si="9"/>
        <v/>
      </c>
      <c r="P47" s="10" t="s">
        <v>8</v>
      </c>
      <c r="Q47" s="11"/>
      <c r="R47" s="6" t="str">
        <f t="shared" si="5"/>
        <v/>
      </c>
      <c r="S47" s="6"/>
      <c r="T47" s="19" t="str">
        <f t="shared" si="10"/>
        <v/>
      </c>
      <c r="U47" s="11"/>
      <c r="V47" s="11"/>
      <c r="W47" s="11"/>
      <c r="X47" s="20"/>
      <c r="Y47" s="9" t="str">
        <f t="shared" si="7"/>
        <v/>
      </c>
      <c r="Z47" s="6" t="str">
        <f t="shared" si="11"/>
        <v/>
      </c>
      <c r="AA47" s="7"/>
    </row>
    <row r="48" spans="1:27" x14ac:dyDescent="0.3">
      <c r="A48" s="31" t="s">
        <v>47</v>
      </c>
      <c r="B48" s="31" t="s">
        <v>482</v>
      </c>
      <c r="C48" s="31" t="s">
        <v>473</v>
      </c>
      <c r="D48" s="31" t="s">
        <v>475</v>
      </c>
      <c r="E48" s="31" t="s">
        <v>516</v>
      </c>
      <c r="F48" s="26">
        <v>1</v>
      </c>
      <c r="G48" s="26"/>
      <c r="H48" s="6" t="s">
        <v>8</v>
      </c>
      <c r="I48" s="6"/>
      <c r="J48" s="9" t="str">
        <f t="shared" si="8"/>
        <v/>
      </c>
      <c r="K48" s="2" t="s">
        <v>8</v>
      </c>
      <c r="L48" s="12"/>
      <c r="M48" s="6"/>
      <c r="N48" s="6"/>
      <c r="O48" s="12" t="str">
        <f t="shared" si="9"/>
        <v/>
      </c>
      <c r="P48" s="10" t="s">
        <v>8</v>
      </c>
      <c r="Q48" s="11"/>
      <c r="R48" s="6" t="str">
        <f t="shared" si="5"/>
        <v/>
      </c>
      <c r="S48" s="6"/>
      <c r="T48" s="19" t="str">
        <f t="shared" si="10"/>
        <v/>
      </c>
      <c r="U48" s="11"/>
      <c r="V48" s="11"/>
      <c r="W48" s="11"/>
      <c r="X48" s="20"/>
      <c r="Y48" s="9" t="str">
        <f t="shared" si="7"/>
        <v/>
      </c>
      <c r="Z48" s="6" t="str">
        <f t="shared" si="11"/>
        <v/>
      </c>
      <c r="AA48" s="7"/>
    </row>
    <row r="49" spans="1:27" x14ac:dyDescent="0.3">
      <c r="A49" s="31" t="s">
        <v>48</v>
      </c>
      <c r="B49" s="31" t="s">
        <v>482</v>
      </c>
      <c r="C49" s="31" t="s">
        <v>473</v>
      </c>
      <c r="D49" s="31" t="s">
        <v>475</v>
      </c>
      <c r="E49" s="31" t="s">
        <v>517</v>
      </c>
      <c r="F49" s="26">
        <v>1</v>
      </c>
      <c r="G49" s="26"/>
      <c r="H49" s="6" t="s">
        <v>8</v>
      </c>
      <c r="I49" s="6"/>
      <c r="J49" s="9" t="str">
        <f t="shared" si="8"/>
        <v/>
      </c>
      <c r="K49" s="2">
        <v>19.2</v>
      </c>
      <c r="L49" s="12">
        <v>33.767000000000003</v>
      </c>
      <c r="M49" s="6">
        <v>28.61</v>
      </c>
      <c r="N49" s="6">
        <v>27.029</v>
      </c>
      <c r="O49" s="12">
        <f t="shared" si="9"/>
        <v>5.053253079944497</v>
      </c>
      <c r="P49" s="10">
        <v>122.30000000000001</v>
      </c>
      <c r="Q49" s="11">
        <v>3.94</v>
      </c>
      <c r="R49" s="6">
        <f t="shared" si="5"/>
        <v>27.609975470155355</v>
      </c>
      <c r="S49" s="6">
        <f t="shared" si="6"/>
        <v>36.218793496609116</v>
      </c>
      <c r="T49" s="19">
        <f t="shared" si="10"/>
        <v>1.4410660207942467</v>
      </c>
      <c r="U49" s="11">
        <v>0.39</v>
      </c>
      <c r="V49" s="11">
        <v>0.48</v>
      </c>
      <c r="W49" s="11">
        <v>0.45</v>
      </c>
      <c r="X49" s="20">
        <f t="shared" si="1"/>
        <v>0.44</v>
      </c>
      <c r="Y49" s="9">
        <f t="shared" si="7"/>
        <v>82.315439765020727</v>
      </c>
      <c r="Z49" s="6">
        <f t="shared" si="11"/>
        <v>31.040609137055842</v>
      </c>
      <c r="AA49" s="7"/>
    </row>
    <row r="50" spans="1:27" x14ac:dyDescent="0.3">
      <c r="A50" s="31" t="s">
        <v>49</v>
      </c>
      <c r="B50" s="31" t="s">
        <v>482</v>
      </c>
      <c r="C50" s="31" t="s">
        <v>473</v>
      </c>
      <c r="D50" s="31" t="s">
        <v>475</v>
      </c>
      <c r="E50" s="31" t="s">
        <v>517</v>
      </c>
      <c r="F50" s="26">
        <v>1</v>
      </c>
      <c r="G50" s="26"/>
      <c r="H50" s="6" t="s">
        <v>8</v>
      </c>
      <c r="I50" s="6"/>
      <c r="J50" s="9" t="str">
        <f t="shared" si="8"/>
        <v/>
      </c>
      <c r="K50" s="2" t="s">
        <v>8</v>
      </c>
      <c r="L50" s="12">
        <v>20.449000000000002</v>
      </c>
      <c r="M50" s="6">
        <v>16.097999999999999</v>
      </c>
      <c r="N50" s="6">
        <v>20.056999999999999</v>
      </c>
      <c r="O50" s="12">
        <f t="shared" si="9"/>
        <v>4.9989640435056035</v>
      </c>
      <c r="P50" s="10">
        <v>76.7</v>
      </c>
      <c r="Q50" s="11">
        <v>2.23</v>
      </c>
      <c r="R50" s="6">
        <f t="shared" si="5"/>
        <v>26.661016949152543</v>
      </c>
      <c r="S50" s="6">
        <f t="shared" si="6"/>
        <v>37.507946598855689</v>
      </c>
      <c r="T50" s="19">
        <f t="shared" si="10"/>
        <v>1.4258767109811428</v>
      </c>
      <c r="U50" s="11">
        <v>0.44</v>
      </c>
      <c r="V50" s="11">
        <v>0.6</v>
      </c>
      <c r="W50" s="11">
        <v>0.45</v>
      </c>
      <c r="X50" s="20">
        <f t="shared" si="1"/>
        <v>0.49666666666666665</v>
      </c>
      <c r="Y50" s="9">
        <f t="shared" si="7"/>
        <v>75.519355568165821</v>
      </c>
      <c r="Z50" s="6">
        <f t="shared" si="11"/>
        <v>34.394618834080717</v>
      </c>
      <c r="AA50" s="7"/>
    </row>
    <row r="51" spans="1:27" x14ac:dyDescent="0.3">
      <c r="A51" s="31" t="s">
        <v>50</v>
      </c>
      <c r="B51" s="31" t="s">
        <v>482</v>
      </c>
      <c r="C51" s="31" t="s">
        <v>473</v>
      </c>
      <c r="D51" s="31" t="s">
        <v>475</v>
      </c>
      <c r="E51" s="31" t="s">
        <v>517</v>
      </c>
      <c r="F51" s="26">
        <v>1</v>
      </c>
      <c r="G51" s="26"/>
      <c r="H51" s="6" t="s">
        <v>8</v>
      </c>
      <c r="I51" s="6"/>
      <c r="J51" s="9" t="str">
        <f t="shared" si="8"/>
        <v/>
      </c>
      <c r="K51" s="2" t="s">
        <v>8</v>
      </c>
      <c r="L51" s="12">
        <v>28.04</v>
      </c>
      <c r="M51" s="6">
        <v>23.56</v>
      </c>
      <c r="N51" s="6">
        <v>21.027000000000001</v>
      </c>
      <c r="O51" s="12">
        <f t="shared" si="9"/>
        <v>4.3320122061023829</v>
      </c>
      <c r="P51" s="10">
        <v>150.10000000000002</v>
      </c>
      <c r="Q51" s="11">
        <v>3.79</v>
      </c>
      <c r="R51" s="6">
        <f t="shared" si="5"/>
        <v>18.680879413724181</v>
      </c>
      <c r="S51" s="6">
        <f t="shared" si="6"/>
        <v>53.530670470756064</v>
      </c>
      <c r="T51" s="19">
        <f t="shared" si="10"/>
        <v>1.2713973170513506</v>
      </c>
      <c r="U51" s="11">
        <v>0.75</v>
      </c>
      <c r="V51" s="11">
        <v>0.93</v>
      </c>
      <c r="W51" s="11">
        <v>0.7</v>
      </c>
      <c r="X51" s="20">
        <f t="shared" si="1"/>
        <v>0.79333333333333333</v>
      </c>
      <c r="Y51" s="9">
        <f t="shared" si="7"/>
        <v>67.475635047171522</v>
      </c>
      <c r="Z51" s="6">
        <f t="shared" si="11"/>
        <v>39.60422163588391</v>
      </c>
      <c r="AA51" s="7"/>
    </row>
    <row r="52" spans="1:27" x14ac:dyDescent="0.3">
      <c r="A52" s="31" t="s">
        <v>51</v>
      </c>
      <c r="B52" s="31" t="s">
        <v>482</v>
      </c>
      <c r="C52" s="31" t="s">
        <v>473</v>
      </c>
      <c r="D52" s="31" t="s">
        <v>475</v>
      </c>
      <c r="E52" s="31" t="s">
        <v>517</v>
      </c>
      <c r="F52" s="26">
        <v>1</v>
      </c>
      <c r="G52" s="26"/>
      <c r="H52" s="6" t="s">
        <v>8</v>
      </c>
      <c r="I52" s="6"/>
      <c r="J52" s="9" t="str">
        <f t="shared" si="8"/>
        <v/>
      </c>
      <c r="K52" s="2">
        <v>10.9</v>
      </c>
      <c r="L52" s="12">
        <v>5.6950000000000003</v>
      </c>
      <c r="M52" s="6">
        <v>4.1879999999999997</v>
      </c>
      <c r="N52" s="6">
        <v>9.5139999999999993</v>
      </c>
      <c r="O52" s="12">
        <f t="shared" si="9"/>
        <v>4.6490028303004243</v>
      </c>
      <c r="P52" s="10">
        <v>20.400000000000002</v>
      </c>
      <c r="Q52" s="11">
        <v>0.46</v>
      </c>
      <c r="R52" s="6">
        <f t="shared" si="5"/>
        <v>27.916666666666668</v>
      </c>
      <c r="S52" s="6">
        <f t="shared" si="6"/>
        <v>35.820895522388064</v>
      </c>
      <c r="T52" s="19">
        <f t="shared" si="10"/>
        <v>1.4458635609892205</v>
      </c>
      <c r="U52" s="11">
        <v>0.57999999999999996</v>
      </c>
      <c r="V52" s="11">
        <v>0.68</v>
      </c>
      <c r="W52" s="11">
        <v>0.56000000000000005</v>
      </c>
      <c r="X52" s="20">
        <f t="shared" si="1"/>
        <v>0.60666666666666669</v>
      </c>
      <c r="Y52" s="9">
        <f t="shared" si="7"/>
        <v>59.045432179760546</v>
      </c>
      <c r="Z52" s="6">
        <f t="shared" si="11"/>
        <v>44.347826086956523</v>
      </c>
      <c r="AA52" s="7"/>
    </row>
    <row r="53" spans="1:27" x14ac:dyDescent="0.3">
      <c r="A53" s="31" t="s">
        <v>52</v>
      </c>
      <c r="B53" s="31" t="s">
        <v>482</v>
      </c>
      <c r="C53" s="31" t="s">
        <v>473</v>
      </c>
      <c r="D53" s="31" t="s">
        <v>475</v>
      </c>
      <c r="E53" s="31" t="s">
        <v>517</v>
      </c>
      <c r="F53" s="26">
        <v>1</v>
      </c>
      <c r="G53" s="26"/>
      <c r="H53" s="6" t="s">
        <v>8</v>
      </c>
      <c r="I53" s="6"/>
      <c r="J53" s="9" t="str">
        <f t="shared" si="8"/>
        <v/>
      </c>
      <c r="K53" s="2" t="s">
        <v>8</v>
      </c>
      <c r="L53" s="12">
        <v>12.785</v>
      </c>
      <c r="M53" s="6">
        <v>9.077</v>
      </c>
      <c r="N53" s="6">
        <v>14.162000000000001</v>
      </c>
      <c r="O53" s="12">
        <f t="shared" si="9"/>
        <v>4.7006013646532248</v>
      </c>
      <c r="P53" s="10">
        <v>53.199999999999996</v>
      </c>
      <c r="Q53" s="11">
        <v>1.61</v>
      </c>
      <c r="R53" s="6">
        <f t="shared" si="5"/>
        <v>24.031954887218046</v>
      </c>
      <c r="S53" s="6">
        <f t="shared" si="6"/>
        <v>41.611263199061391</v>
      </c>
      <c r="T53" s="19">
        <f t="shared" si="10"/>
        <v>1.380789100067306</v>
      </c>
      <c r="U53" s="11">
        <v>0.63</v>
      </c>
      <c r="V53" s="11">
        <v>0.63</v>
      </c>
      <c r="W53" s="11">
        <v>0.52</v>
      </c>
      <c r="X53" s="20">
        <f t="shared" si="1"/>
        <v>0.59333333333333338</v>
      </c>
      <c r="Y53" s="9">
        <f t="shared" si="7"/>
        <v>70.131342470328192</v>
      </c>
      <c r="Z53" s="6">
        <f t="shared" si="11"/>
        <v>33.043478260869563</v>
      </c>
      <c r="AA53" s="7"/>
    </row>
    <row r="54" spans="1:27" x14ac:dyDescent="0.3">
      <c r="A54" s="31" t="s">
        <v>53</v>
      </c>
      <c r="B54" s="31" t="s">
        <v>482</v>
      </c>
      <c r="C54" s="31" t="s">
        <v>473</v>
      </c>
      <c r="D54" s="31" t="s">
        <v>475</v>
      </c>
      <c r="E54" s="31" t="s">
        <v>517</v>
      </c>
      <c r="F54" s="26">
        <v>1</v>
      </c>
      <c r="G54" s="26"/>
      <c r="H54" s="6" t="s">
        <v>8</v>
      </c>
      <c r="I54" s="6"/>
      <c r="J54" s="9" t="str">
        <f t="shared" si="8"/>
        <v/>
      </c>
      <c r="K54" s="2" t="s">
        <v>8</v>
      </c>
      <c r="L54" s="12">
        <v>30.658999999999999</v>
      </c>
      <c r="M54" s="6">
        <v>25.065999999999999</v>
      </c>
      <c r="N54" s="6">
        <v>24.992000000000001</v>
      </c>
      <c r="O54" s="12">
        <f t="shared" si="9"/>
        <v>4.9918151471440737</v>
      </c>
      <c r="P54" s="10">
        <v>142.6</v>
      </c>
      <c r="Q54" s="11">
        <v>3.9</v>
      </c>
      <c r="R54" s="6">
        <f t="shared" si="5"/>
        <v>21.5</v>
      </c>
      <c r="S54" s="6">
        <f t="shared" si="6"/>
        <v>46.511627906976749</v>
      </c>
      <c r="T54" s="19">
        <f t="shared" si="10"/>
        <v>1.3324384599156054</v>
      </c>
      <c r="U54" s="11">
        <v>0.61</v>
      </c>
      <c r="V54" s="11">
        <v>0.66</v>
      </c>
      <c r="W54" s="11">
        <v>0.62</v>
      </c>
      <c r="X54" s="20">
        <f t="shared" si="1"/>
        <v>0.63</v>
      </c>
      <c r="Y54" s="9">
        <f t="shared" si="7"/>
        <v>73.827980804724987</v>
      </c>
      <c r="Z54" s="6">
        <f t="shared" si="11"/>
        <v>36.564102564102562</v>
      </c>
      <c r="AA54" s="7"/>
    </row>
    <row r="55" spans="1:27" x14ac:dyDescent="0.3">
      <c r="A55" s="31" t="s">
        <v>54</v>
      </c>
      <c r="B55" s="31" t="s">
        <v>482</v>
      </c>
      <c r="C55" s="31" t="s">
        <v>473</v>
      </c>
      <c r="D55" s="31" t="s">
        <v>475</v>
      </c>
      <c r="E55" s="31" t="s">
        <v>517</v>
      </c>
      <c r="F55" s="26">
        <v>1</v>
      </c>
      <c r="G55" s="26"/>
      <c r="H55" s="6" t="s">
        <v>8</v>
      </c>
      <c r="I55" s="6"/>
      <c r="J55" s="9" t="str">
        <f t="shared" si="8"/>
        <v/>
      </c>
      <c r="K55" s="2">
        <v>18.440000000000001</v>
      </c>
      <c r="L55" s="12">
        <v>39.887999999999998</v>
      </c>
      <c r="M55" s="6">
        <v>32.927999999999997</v>
      </c>
      <c r="N55" s="6">
        <v>29.594000000000001</v>
      </c>
      <c r="O55" s="12">
        <f t="shared" si="9"/>
        <v>5.1572833497926593</v>
      </c>
      <c r="P55" s="10">
        <v>174.1</v>
      </c>
      <c r="Q55" s="11">
        <v>5.08</v>
      </c>
      <c r="R55" s="6">
        <f t="shared" si="5"/>
        <v>22.91097070649052</v>
      </c>
      <c r="S55" s="6">
        <f t="shared" si="6"/>
        <v>43.647212194143606</v>
      </c>
      <c r="T55" s="19">
        <f t="shared" si="10"/>
        <v>1.360043490042367</v>
      </c>
      <c r="U55" s="11">
        <v>0.64</v>
      </c>
      <c r="V55" s="11">
        <v>0.69</v>
      </c>
      <c r="W55" s="11">
        <v>0.59</v>
      </c>
      <c r="X55" s="20">
        <f t="shared" si="1"/>
        <v>0.64</v>
      </c>
      <c r="Y55" s="9">
        <f t="shared" si="7"/>
        <v>68.19876905334938</v>
      </c>
      <c r="Z55" s="6">
        <f t="shared" si="11"/>
        <v>34.271653543307082</v>
      </c>
      <c r="AA55" s="7"/>
    </row>
    <row r="56" spans="1:27" x14ac:dyDescent="0.3">
      <c r="A56" s="31" t="s">
        <v>55</v>
      </c>
      <c r="B56" s="31" t="s">
        <v>482</v>
      </c>
      <c r="C56" s="31" t="s">
        <v>473</v>
      </c>
      <c r="D56" s="31" t="s">
        <v>475</v>
      </c>
      <c r="E56" s="31" t="s">
        <v>518</v>
      </c>
      <c r="F56" s="26">
        <v>1</v>
      </c>
      <c r="G56" s="26"/>
      <c r="H56" s="6" t="s">
        <v>8</v>
      </c>
      <c r="I56" s="6"/>
      <c r="J56" s="9" t="str">
        <f t="shared" si="8"/>
        <v/>
      </c>
      <c r="K56" s="2" t="s">
        <v>8</v>
      </c>
      <c r="L56" s="12"/>
      <c r="M56" s="6"/>
      <c r="N56" s="6"/>
      <c r="O56" s="12" t="str">
        <f t="shared" si="9"/>
        <v/>
      </c>
      <c r="P56" s="10" t="s">
        <v>8</v>
      </c>
      <c r="Q56" s="14"/>
      <c r="R56" s="6" t="str">
        <f t="shared" si="5"/>
        <v/>
      </c>
      <c r="S56" s="6"/>
      <c r="T56" s="19" t="str">
        <f t="shared" si="10"/>
        <v/>
      </c>
      <c r="U56" s="11"/>
      <c r="V56" s="11"/>
      <c r="W56" s="11"/>
      <c r="X56" s="20"/>
      <c r="Y56" s="9" t="str">
        <f t="shared" si="7"/>
        <v/>
      </c>
      <c r="Z56" s="6" t="str">
        <f t="shared" si="11"/>
        <v/>
      </c>
      <c r="AA56" s="7"/>
    </row>
    <row r="57" spans="1:27" x14ac:dyDescent="0.3">
      <c r="A57" s="31" t="s">
        <v>56</v>
      </c>
      <c r="B57" s="31" t="s">
        <v>482</v>
      </c>
      <c r="C57" s="31" t="s">
        <v>473</v>
      </c>
      <c r="D57" s="31" t="s">
        <v>475</v>
      </c>
      <c r="E57" s="31" t="s">
        <v>518</v>
      </c>
      <c r="F57" s="26">
        <v>1</v>
      </c>
      <c r="G57" s="26"/>
      <c r="H57" s="6">
        <v>289</v>
      </c>
      <c r="I57" s="6">
        <v>164</v>
      </c>
      <c r="J57" s="9">
        <f t="shared" si="8"/>
        <v>0.56747404844290661</v>
      </c>
      <c r="K57" s="2">
        <v>12.918899999999999</v>
      </c>
      <c r="L57" s="12">
        <v>24.902999999999999</v>
      </c>
      <c r="M57" s="6">
        <v>21.838999999999999</v>
      </c>
      <c r="N57" s="6">
        <v>26.654</v>
      </c>
      <c r="O57" s="12">
        <f t="shared" si="9"/>
        <v>5.7035600611963861</v>
      </c>
      <c r="P57" s="10">
        <v>133.6</v>
      </c>
      <c r="Q57" s="11">
        <v>2.94</v>
      </c>
      <c r="R57" s="6">
        <f t="shared" si="5"/>
        <v>18.639970059880241</v>
      </c>
      <c r="S57" s="6">
        <f t="shared" si="6"/>
        <v>53.648154840782233</v>
      </c>
      <c r="T57" s="19">
        <f t="shared" si="10"/>
        <v>1.27044521044075</v>
      </c>
      <c r="U57" s="11">
        <v>0.56000000000000005</v>
      </c>
      <c r="V57" s="11">
        <v>0.66</v>
      </c>
      <c r="W57" s="11">
        <v>0.67</v>
      </c>
      <c r="X57" s="20">
        <f t="shared" si="1"/>
        <v>0.63</v>
      </c>
      <c r="Y57" s="9">
        <f t="shared" si="7"/>
        <v>85.155801334574988</v>
      </c>
      <c r="Z57" s="6">
        <f t="shared" si="11"/>
        <v>45.442176870748298</v>
      </c>
      <c r="AA57" s="7"/>
    </row>
    <row r="58" spans="1:27" x14ac:dyDescent="0.3">
      <c r="A58" s="31" t="s">
        <v>57</v>
      </c>
      <c r="B58" s="31" t="s">
        <v>482</v>
      </c>
      <c r="C58" s="31" t="s">
        <v>473</v>
      </c>
      <c r="D58" s="31" t="s">
        <v>475</v>
      </c>
      <c r="E58" s="31" t="s">
        <v>518</v>
      </c>
      <c r="F58" s="26">
        <v>1</v>
      </c>
      <c r="G58" s="26"/>
      <c r="H58" s="6">
        <v>349</v>
      </c>
      <c r="I58" s="6">
        <v>264</v>
      </c>
      <c r="J58" s="9">
        <f t="shared" si="8"/>
        <v>0.7564469914040115</v>
      </c>
      <c r="K58" s="2" t="s">
        <v>8</v>
      </c>
      <c r="L58" s="12">
        <v>36.317999999999998</v>
      </c>
      <c r="M58" s="6">
        <v>31.082000000000001</v>
      </c>
      <c r="N58" s="6">
        <v>38.865000000000002</v>
      </c>
      <c r="O58" s="12">
        <f t="shared" si="9"/>
        <v>6.9711462491490801</v>
      </c>
      <c r="P58" s="10">
        <v>279.60000000000002</v>
      </c>
      <c r="Q58" s="11">
        <v>4.6500000000000004</v>
      </c>
      <c r="R58" s="6">
        <f t="shared" si="5"/>
        <v>12.989270386266091</v>
      </c>
      <c r="S58" s="6">
        <f t="shared" si="6"/>
        <v>76.986618205848345</v>
      </c>
      <c r="T58" s="19">
        <f t="shared" si="10"/>
        <v>1.1135847572225517</v>
      </c>
      <c r="U58" s="11">
        <v>0.73</v>
      </c>
      <c r="V58" s="11">
        <v>0.78</v>
      </c>
      <c r="W58" s="11">
        <v>0.7</v>
      </c>
      <c r="X58" s="20">
        <f t="shared" si="1"/>
        <v>0.73666666666666669</v>
      </c>
      <c r="Y58" s="9">
        <f t="shared" si="7"/>
        <v>104.50672154640047</v>
      </c>
      <c r="Z58" s="6">
        <f t="shared" si="11"/>
        <v>60.12903225806452</v>
      </c>
      <c r="AA58" s="7"/>
    </row>
    <row r="59" spans="1:27" x14ac:dyDescent="0.3">
      <c r="A59" s="31" t="s">
        <v>58</v>
      </c>
      <c r="B59" s="31" t="s">
        <v>482</v>
      </c>
      <c r="C59" s="31" t="s">
        <v>473</v>
      </c>
      <c r="D59" s="31" t="s">
        <v>475</v>
      </c>
      <c r="E59" s="31" t="s">
        <v>518</v>
      </c>
      <c r="F59" s="26">
        <v>1</v>
      </c>
      <c r="G59" s="26"/>
      <c r="H59" s="6">
        <v>274</v>
      </c>
      <c r="I59" s="6">
        <v>193</v>
      </c>
      <c r="J59" s="9">
        <f t="shared" si="8"/>
        <v>0.70437956204379559</v>
      </c>
      <c r="K59" s="2" t="s">
        <v>8</v>
      </c>
      <c r="L59" s="12">
        <v>41.47</v>
      </c>
      <c r="M59" s="6">
        <v>35.917999999999999</v>
      </c>
      <c r="N59" s="6">
        <v>46.825000000000003</v>
      </c>
      <c r="O59" s="12">
        <f t="shared" si="9"/>
        <v>7.8130699580501544</v>
      </c>
      <c r="P59" s="10">
        <v>378.90000000000003</v>
      </c>
      <c r="Q59" s="11">
        <v>4.8</v>
      </c>
      <c r="R59" s="6">
        <f t="shared" si="5"/>
        <v>10.94484032726313</v>
      </c>
      <c r="S59" s="6">
        <f t="shared" si="6"/>
        <v>91.367253436218959</v>
      </c>
      <c r="T59" s="19">
        <f t="shared" si="10"/>
        <v>1.0392094300890247</v>
      </c>
      <c r="U59" s="11">
        <v>0.82</v>
      </c>
      <c r="V59" s="11">
        <v>0.82</v>
      </c>
      <c r="W59" s="11">
        <v>0.9</v>
      </c>
      <c r="X59" s="20">
        <f t="shared" si="1"/>
        <v>0.84666666666666668</v>
      </c>
      <c r="Y59" s="9">
        <f t="shared" si="7"/>
        <v>107.91407886167595</v>
      </c>
      <c r="Z59" s="6">
        <f t="shared" si="11"/>
        <v>78.937500000000014</v>
      </c>
      <c r="AA59" s="7"/>
    </row>
    <row r="60" spans="1:27" x14ac:dyDescent="0.3">
      <c r="A60" s="31" t="s">
        <v>59</v>
      </c>
      <c r="B60" s="31" t="s">
        <v>482</v>
      </c>
      <c r="C60" s="31" t="s">
        <v>473</v>
      </c>
      <c r="D60" s="31" t="s">
        <v>475</v>
      </c>
      <c r="E60" s="31" t="s">
        <v>518</v>
      </c>
      <c r="F60" s="26">
        <v>1</v>
      </c>
      <c r="G60" s="26"/>
      <c r="H60" s="6">
        <v>230</v>
      </c>
      <c r="I60" s="6">
        <v>139</v>
      </c>
      <c r="J60" s="9">
        <f t="shared" si="8"/>
        <v>0.60434782608695647</v>
      </c>
      <c r="K60" s="2">
        <v>16.327000000000002</v>
      </c>
      <c r="L60" s="12">
        <v>28.033999999999999</v>
      </c>
      <c r="M60" s="6">
        <v>24.823</v>
      </c>
      <c r="N60" s="6">
        <v>22.077999999999999</v>
      </c>
      <c r="O60" s="12">
        <f t="shared" si="9"/>
        <v>4.4313147185632715</v>
      </c>
      <c r="P60" s="10">
        <v>150</v>
      </c>
      <c r="Q60" s="11">
        <v>3.16</v>
      </c>
      <c r="R60" s="6">
        <f t="shared" si="5"/>
        <v>18.689333333333334</v>
      </c>
      <c r="S60" s="6">
        <f t="shared" si="6"/>
        <v>53.506456445744455</v>
      </c>
      <c r="T60" s="19">
        <f t="shared" si="10"/>
        <v>1.2715938099492738</v>
      </c>
      <c r="U60" s="11">
        <v>0.8</v>
      </c>
      <c r="V60" s="11">
        <v>0.76</v>
      </c>
      <c r="W60" s="11">
        <v>0.76</v>
      </c>
      <c r="X60" s="20">
        <f t="shared" si="1"/>
        <v>0.77333333333333343</v>
      </c>
      <c r="Y60" s="9">
        <f t="shared" si="7"/>
        <v>69.189383335014369</v>
      </c>
      <c r="Z60" s="6">
        <f t="shared" si="11"/>
        <v>47.468354430379748</v>
      </c>
      <c r="AA60" s="7"/>
    </row>
    <row r="61" spans="1:27" x14ac:dyDescent="0.3">
      <c r="A61" s="31" t="s">
        <v>60</v>
      </c>
      <c r="B61" s="31" t="s">
        <v>482</v>
      </c>
      <c r="C61" s="31" t="s">
        <v>473</v>
      </c>
      <c r="D61" s="31" t="s">
        <v>475</v>
      </c>
      <c r="E61" s="31" t="s">
        <v>518</v>
      </c>
      <c r="F61" s="26">
        <v>1</v>
      </c>
      <c r="G61" s="26"/>
      <c r="H61" s="6">
        <v>256</v>
      </c>
      <c r="I61" s="6">
        <v>112</v>
      </c>
      <c r="J61" s="9">
        <f t="shared" si="8"/>
        <v>0.4375</v>
      </c>
      <c r="K61" s="2" t="s">
        <v>8</v>
      </c>
      <c r="L61" s="12">
        <v>24.949000000000002</v>
      </c>
      <c r="M61" s="6">
        <v>23.364000000000001</v>
      </c>
      <c r="N61" s="6">
        <v>29.669</v>
      </c>
      <c r="O61" s="12">
        <f t="shared" si="9"/>
        <v>6.1380342830965926</v>
      </c>
      <c r="P61" s="10">
        <v>154.29999999999998</v>
      </c>
      <c r="Q61" s="11">
        <v>2.57</v>
      </c>
      <c r="R61" s="6">
        <f t="shared" si="5"/>
        <v>16.169151004536619</v>
      </c>
      <c r="S61" s="6">
        <f t="shared" si="6"/>
        <v>61.846166179005166</v>
      </c>
      <c r="T61" s="19">
        <f t="shared" si="10"/>
        <v>1.2086872169549607</v>
      </c>
      <c r="U61" s="11">
        <v>0.68</v>
      </c>
      <c r="V61" s="11">
        <v>0.73</v>
      </c>
      <c r="W61" s="11">
        <v>0.65</v>
      </c>
      <c r="X61" s="20">
        <f t="shared" si="1"/>
        <v>0.68666666666666665</v>
      </c>
      <c r="Y61" s="9">
        <f t="shared" si="7"/>
        <v>90.067232299522075</v>
      </c>
      <c r="Z61" s="6">
        <f t="shared" si="11"/>
        <v>60.038910505836576</v>
      </c>
      <c r="AA61" s="7"/>
    </row>
    <row r="62" spans="1:27" x14ac:dyDescent="0.3">
      <c r="A62" s="31" t="s">
        <v>61</v>
      </c>
      <c r="B62" s="31" t="s">
        <v>482</v>
      </c>
      <c r="C62" s="31" t="s">
        <v>473</v>
      </c>
      <c r="D62" s="31" t="s">
        <v>475</v>
      </c>
      <c r="E62" s="31" t="s">
        <v>518</v>
      </c>
      <c r="F62" s="26">
        <v>1</v>
      </c>
      <c r="G62" s="26"/>
      <c r="H62" s="6">
        <v>149</v>
      </c>
      <c r="I62" s="6">
        <v>35</v>
      </c>
      <c r="J62" s="9">
        <f t="shared" si="8"/>
        <v>0.2348993288590604</v>
      </c>
      <c r="K62" s="2" t="s">
        <v>8</v>
      </c>
      <c r="L62" s="12">
        <v>6.5330000000000004</v>
      </c>
      <c r="M62" s="6">
        <v>4.7969999999999997</v>
      </c>
      <c r="N62" s="6">
        <v>10.673999999999999</v>
      </c>
      <c r="O62" s="12">
        <f t="shared" si="9"/>
        <v>4.8735153605976498</v>
      </c>
      <c r="P62" s="10">
        <v>27.099999999999998</v>
      </c>
      <c r="Q62" s="11">
        <v>0.64</v>
      </c>
      <c r="R62" s="6">
        <f t="shared" si="5"/>
        <v>24.107011070110705</v>
      </c>
      <c r="S62" s="6">
        <f t="shared" si="6"/>
        <v>41.481708250420937</v>
      </c>
      <c r="T62" s="19">
        <f t="shared" si="10"/>
        <v>1.3821433673154069</v>
      </c>
      <c r="U62" s="11">
        <v>0.72</v>
      </c>
      <c r="V62" s="11">
        <v>0.66</v>
      </c>
      <c r="W62" s="11">
        <v>0.7</v>
      </c>
      <c r="X62" s="20">
        <f t="shared" si="1"/>
        <v>0.69333333333333336</v>
      </c>
      <c r="Y62" s="9">
        <f t="shared" si="7"/>
        <v>59.82938689964557</v>
      </c>
      <c r="Z62" s="6">
        <f t="shared" si="11"/>
        <v>42.343749999999993</v>
      </c>
      <c r="AA62" s="7"/>
    </row>
    <row r="63" spans="1:27" x14ac:dyDescent="0.3">
      <c r="A63" s="31" t="s">
        <v>62</v>
      </c>
      <c r="B63" s="31" t="s">
        <v>482</v>
      </c>
      <c r="C63" s="31" t="s">
        <v>473</v>
      </c>
      <c r="D63" s="31" t="s">
        <v>475</v>
      </c>
      <c r="E63" s="31" t="s">
        <v>518</v>
      </c>
      <c r="F63" s="26">
        <v>1</v>
      </c>
      <c r="G63" s="26"/>
      <c r="H63" s="6">
        <v>334</v>
      </c>
      <c r="I63" s="6">
        <v>139</v>
      </c>
      <c r="J63" s="9">
        <f t="shared" si="8"/>
        <v>0.41616766467065869</v>
      </c>
      <c r="K63" s="2">
        <v>24.790000000000003</v>
      </c>
      <c r="L63" s="12">
        <v>28.609000000000002</v>
      </c>
      <c r="M63" s="6">
        <v>25.888000000000002</v>
      </c>
      <c r="N63" s="6">
        <v>24.216000000000001</v>
      </c>
      <c r="O63" s="12">
        <f t="shared" si="9"/>
        <v>4.7594104297759996</v>
      </c>
      <c r="P63" s="10">
        <v>152.4</v>
      </c>
      <c r="Q63" s="11">
        <v>3.65</v>
      </c>
      <c r="R63" s="6">
        <f t="shared" si="5"/>
        <v>18.772309711286088</v>
      </c>
      <c r="S63" s="6">
        <f t="shared" si="6"/>
        <v>53.269950015729322</v>
      </c>
      <c r="T63" s="19">
        <f t="shared" si="10"/>
        <v>1.2735177107222686</v>
      </c>
      <c r="U63" s="11">
        <v>0.57999999999999996</v>
      </c>
      <c r="V63" s="11">
        <v>0.96</v>
      </c>
      <c r="W63" s="11">
        <v>0.56000000000000005</v>
      </c>
      <c r="X63" s="20">
        <f t="shared" si="1"/>
        <v>0.70000000000000007</v>
      </c>
      <c r="Y63" s="9">
        <f t="shared" si="7"/>
        <v>76.099928593899008</v>
      </c>
      <c r="Z63" s="6">
        <f t="shared" si="11"/>
        <v>41.753424657534246</v>
      </c>
      <c r="AA63" s="7"/>
    </row>
    <row r="64" spans="1:27" x14ac:dyDescent="0.3">
      <c r="A64" s="31" t="s">
        <v>63</v>
      </c>
      <c r="B64" s="31" t="s">
        <v>482</v>
      </c>
      <c r="C64" s="31" t="s">
        <v>473</v>
      </c>
      <c r="D64" s="31" t="s">
        <v>475</v>
      </c>
      <c r="E64" s="31" t="s">
        <v>519</v>
      </c>
      <c r="F64" s="26">
        <v>1</v>
      </c>
      <c r="G64" s="26"/>
      <c r="H64" s="6" t="s">
        <v>8</v>
      </c>
      <c r="I64" s="6"/>
      <c r="J64" s="9" t="str">
        <f t="shared" si="8"/>
        <v/>
      </c>
      <c r="K64" s="2" t="s">
        <v>8</v>
      </c>
      <c r="L64" s="12">
        <v>46.124000000000002</v>
      </c>
      <c r="M64" s="6">
        <v>41.353999999999999</v>
      </c>
      <c r="N64" s="6">
        <v>41.521999999999998</v>
      </c>
      <c r="O64" s="12">
        <f t="shared" si="9"/>
        <v>6.4568322339565976</v>
      </c>
      <c r="P64" s="10">
        <v>246</v>
      </c>
      <c r="Q64" s="11">
        <v>5.04</v>
      </c>
      <c r="R64" s="6">
        <f t="shared" si="5"/>
        <v>18.74959349593496</v>
      </c>
      <c r="S64" s="6">
        <f t="shared" si="6"/>
        <v>53.334489636631687</v>
      </c>
      <c r="T64" s="19">
        <f t="shared" si="10"/>
        <v>1.2729918563631464</v>
      </c>
      <c r="U64" s="11">
        <v>0.52</v>
      </c>
      <c r="V64" s="11">
        <v>0.57999999999999996</v>
      </c>
      <c r="W64" s="11">
        <v>0.53</v>
      </c>
      <c r="X64" s="20">
        <f t="shared" si="1"/>
        <v>0.54333333333333333</v>
      </c>
      <c r="Y64" s="9">
        <f t="shared" si="7"/>
        <v>98.161637368033766</v>
      </c>
      <c r="Z64" s="6">
        <f t="shared" si="11"/>
        <v>48.80952380952381</v>
      </c>
      <c r="AA64" s="7"/>
    </row>
    <row r="65" spans="1:27" x14ac:dyDescent="0.3">
      <c r="A65" s="31" t="s">
        <v>64</v>
      </c>
      <c r="B65" s="31" t="s">
        <v>482</v>
      </c>
      <c r="C65" s="31" t="s">
        <v>473</v>
      </c>
      <c r="D65" s="31" t="s">
        <v>475</v>
      </c>
      <c r="E65" s="31" t="s">
        <v>519</v>
      </c>
      <c r="F65" s="26">
        <v>1</v>
      </c>
      <c r="G65" s="26"/>
      <c r="H65" s="6">
        <v>280</v>
      </c>
      <c r="I65" s="6">
        <v>220</v>
      </c>
      <c r="J65" s="9">
        <f t="shared" ref="J65:J90" si="12">IF(I65&gt;0,I65/H65,"")</f>
        <v>0.7857142857142857</v>
      </c>
      <c r="K65" s="2">
        <v>37.880899999999997</v>
      </c>
      <c r="L65" s="12">
        <v>35.453000000000003</v>
      </c>
      <c r="M65" s="6">
        <v>29.966000000000001</v>
      </c>
      <c r="N65" s="6">
        <v>47.475000000000001</v>
      </c>
      <c r="O65" s="12">
        <f t="shared" ref="O65:O90" si="13">IF(M65&gt;0,(N65/SQRT(M65)),"")</f>
        <v>8.6726253534473301</v>
      </c>
      <c r="P65" s="10">
        <v>190.29999999999998</v>
      </c>
      <c r="Q65" s="11">
        <v>4.4000000000000004</v>
      </c>
      <c r="R65" s="6">
        <f t="shared" si="5"/>
        <v>18.630057803468212</v>
      </c>
      <c r="S65" s="6">
        <f t="shared" si="6"/>
        <v>53.676698727893253</v>
      </c>
      <c r="T65" s="19">
        <f t="shared" ref="T65:T71" si="14">IF(L65&gt;0,LOG10(R65),"")</f>
        <v>1.2702142023835392</v>
      </c>
      <c r="U65" s="11">
        <v>0.79</v>
      </c>
      <c r="V65" s="11">
        <v>0.75</v>
      </c>
      <c r="W65" s="11">
        <v>0.78</v>
      </c>
      <c r="X65" s="20">
        <f t="shared" si="1"/>
        <v>0.77333333333333343</v>
      </c>
      <c r="Y65" s="9">
        <f t="shared" si="7"/>
        <v>69.409524217103339</v>
      </c>
      <c r="Z65" s="6">
        <f t="shared" si="11"/>
        <v>43.249999999999993</v>
      </c>
      <c r="AA65" s="7"/>
    </row>
    <row r="66" spans="1:27" x14ac:dyDescent="0.3">
      <c r="A66" s="31" t="s">
        <v>65</v>
      </c>
      <c r="B66" s="31" t="s">
        <v>482</v>
      </c>
      <c r="C66" s="31" t="s">
        <v>473</v>
      </c>
      <c r="D66" s="31" t="s">
        <v>475</v>
      </c>
      <c r="E66" s="31" t="s">
        <v>519</v>
      </c>
      <c r="F66" s="26">
        <v>1</v>
      </c>
      <c r="G66" s="26"/>
      <c r="H66" s="6">
        <v>198</v>
      </c>
      <c r="I66" s="6">
        <v>144</v>
      </c>
      <c r="J66" s="9">
        <f t="shared" si="12"/>
        <v>0.72727272727272729</v>
      </c>
      <c r="K66" s="2" t="s">
        <v>8</v>
      </c>
      <c r="L66" s="12">
        <v>26.16</v>
      </c>
      <c r="M66" s="6">
        <v>23.731999999999999</v>
      </c>
      <c r="N66" s="6">
        <v>27.704999999999998</v>
      </c>
      <c r="O66" s="12">
        <f t="shared" si="13"/>
        <v>5.6871015695694247</v>
      </c>
      <c r="P66" s="10">
        <v>166.2</v>
      </c>
      <c r="Q66" s="11">
        <v>2.92</v>
      </c>
      <c r="R66" s="6">
        <f t="shared" ref="R66:R127" si="15">IF(L66&gt;0,((L66/P66)*100),"")</f>
        <v>15.740072202166067</v>
      </c>
      <c r="S66" s="6">
        <f t="shared" si="6"/>
        <v>63.532110091743121</v>
      </c>
      <c r="T66" s="19">
        <f t="shared" si="14"/>
        <v>1.1970067202041375</v>
      </c>
      <c r="U66" s="11">
        <v>0.84</v>
      </c>
      <c r="V66" s="11">
        <v>0.84</v>
      </c>
      <c r="W66" s="11">
        <v>0.83</v>
      </c>
      <c r="X66" s="20">
        <f t="shared" ref="X66:X128" si="16">AVERAGE(U66:W66)</f>
        <v>0.83666666666666656</v>
      </c>
      <c r="Y66" s="9">
        <f t="shared" si="7"/>
        <v>75.93479293833839</v>
      </c>
      <c r="Z66" s="6">
        <f t="shared" ref="Z66:Z97" si="17">IF(Q66&gt;0,P66/Q66,"")</f>
        <v>56.917808219178077</v>
      </c>
      <c r="AA66" s="7"/>
    </row>
    <row r="67" spans="1:27" x14ac:dyDescent="0.3">
      <c r="A67" s="31" t="s">
        <v>66</v>
      </c>
      <c r="B67" s="31" t="s">
        <v>482</v>
      </c>
      <c r="C67" s="31" t="s">
        <v>473</v>
      </c>
      <c r="D67" s="31" t="s">
        <v>475</v>
      </c>
      <c r="E67" s="31" t="s">
        <v>519</v>
      </c>
      <c r="F67" s="26">
        <v>1</v>
      </c>
      <c r="G67" s="26"/>
      <c r="H67" s="6">
        <v>363</v>
      </c>
      <c r="I67" s="6">
        <v>248</v>
      </c>
      <c r="J67" s="9">
        <f t="shared" si="12"/>
        <v>0.6831955922865014</v>
      </c>
      <c r="K67" s="2" t="s">
        <v>8</v>
      </c>
      <c r="L67" s="12">
        <v>36.723999999999997</v>
      </c>
      <c r="M67" s="6">
        <v>32.805999999999997</v>
      </c>
      <c r="N67" s="6">
        <v>34.046999999999997</v>
      </c>
      <c r="O67" s="12">
        <f t="shared" si="13"/>
        <v>5.9443204070360993</v>
      </c>
      <c r="P67" s="10">
        <v>326.29999999999995</v>
      </c>
      <c r="Q67" s="11">
        <v>4.5599999999999996</v>
      </c>
      <c r="R67" s="6">
        <f t="shared" si="15"/>
        <v>11.254673613239351</v>
      </c>
      <c r="S67" s="6">
        <f t="shared" ref="S67:S130" si="18">IF(P67&gt;0,(P67/1000)/(L67/10000),"")</f>
        <v>88.851976908833464</v>
      </c>
      <c r="T67" s="19">
        <f t="shared" si="14"/>
        <v>1.0513329049318787</v>
      </c>
      <c r="U67" s="11">
        <v>0.7</v>
      </c>
      <c r="V67" s="11">
        <v>0.83</v>
      </c>
      <c r="W67" s="11">
        <v>0.65</v>
      </c>
      <c r="X67" s="20">
        <f t="shared" si="16"/>
        <v>0.72666666666666657</v>
      </c>
      <c r="Y67" s="9">
        <f t="shared" ref="Y67:Y130" si="19">IF(L67&gt;0,((P67*1000)/(X67*(L67*100))),"")</f>
        <v>122.27336271857817</v>
      </c>
      <c r="Z67" s="6">
        <f t="shared" si="17"/>
        <v>71.557017543859644</v>
      </c>
      <c r="AA67" s="7"/>
    </row>
    <row r="68" spans="1:27" x14ac:dyDescent="0.3">
      <c r="A68" s="31" t="s">
        <v>67</v>
      </c>
      <c r="B68" s="31" t="s">
        <v>482</v>
      </c>
      <c r="C68" s="31" t="s">
        <v>473</v>
      </c>
      <c r="D68" s="31" t="s">
        <v>475</v>
      </c>
      <c r="E68" s="31" t="s">
        <v>519</v>
      </c>
      <c r="F68" s="26">
        <v>1</v>
      </c>
      <c r="G68" s="26"/>
      <c r="H68" s="6">
        <v>372</v>
      </c>
      <c r="I68" s="6">
        <v>161</v>
      </c>
      <c r="J68" s="9">
        <f t="shared" si="12"/>
        <v>0.43279569892473119</v>
      </c>
      <c r="K68" s="2" t="s">
        <v>8</v>
      </c>
      <c r="L68" s="12">
        <v>39.597000000000001</v>
      </c>
      <c r="M68" s="6">
        <v>35.426000000000002</v>
      </c>
      <c r="N68" s="6">
        <v>50.201999999999998</v>
      </c>
      <c r="O68" s="12">
        <f t="shared" si="13"/>
        <v>8.4345119956226231</v>
      </c>
      <c r="P68" s="10">
        <v>212.5</v>
      </c>
      <c r="Q68" s="11">
        <v>4.16</v>
      </c>
      <c r="R68" s="6">
        <f t="shared" si="15"/>
        <v>18.633882352941178</v>
      </c>
      <c r="S68" s="6">
        <f t="shared" si="18"/>
        <v>53.665681743566431</v>
      </c>
      <c r="T68" s="19">
        <f t="shared" si="14"/>
        <v>1.2703033491957516</v>
      </c>
      <c r="U68" s="11">
        <v>0.62</v>
      </c>
      <c r="V68" s="11">
        <v>0.63</v>
      </c>
      <c r="W68" s="11">
        <v>0.67</v>
      </c>
      <c r="X68" s="20">
        <f t="shared" si="16"/>
        <v>0.64</v>
      </c>
      <c r="Y68" s="9">
        <f t="shared" si="19"/>
        <v>83.852627724322545</v>
      </c>
      <c r="Z68" s="6">
        <f t="shared" si="17"/>
        <v>51.081730769230766</v>
      </c>
      <c r="AA68" s="7"/>
    </row>
    <row r="69" spans="1:27" x14ac:dyDescent="0.3">
      <c r="A69" s="31" t="s">
        <v>68</v>
      </c>
      <c r="B69" s="31" t="s">
        <v>482</v>
      </c>
      <c r="C69" s="31" t="s">
        <v>473</v>
      </c>
      <c r="D69" s="31" t="s">
        <v>475</v>
      </c>
      <c r="E69" s="31" t="s">
        <v>519</v>
      </c>
      <c r="F69" s="26">
        <v>1</v>
      </c>
      <c r="G69" s="26"/>
      <c r="H69" s="6">
        <v>330</v>
      </c>
      <c r="I69" s="6">
        <v>72</v>
      </c>
      <c r="J69" s="9">
        <f t="shared" si="12"/>
        <v>0.21818181818181817</v>
      </c>
      <c r="K69" s="2" t="s">
        <v>8</v>
      </c>
      <c r="L69" s="12">
        <v>23.585999999999999</v>
      </c>
      <c r="M69" s="6">
        <v>19.184999999999999</v>
      </c>
      <c r="N69" s="6">
        <v>20.155999999999999</v>
      </c>
      <c r="O69" s="12">
        <f t="shared" si="13"/>
        <v>4.6017545236982578</v>
      </c>
      <c r="P69" s="10">
        <v>155.6</v>
      </c>
      <c r="Q69" s="11">
        <v>2.91</v>
      </c>
      <c r="R69" s="6">
        <f t="shared" si="15"/>
        <v>15.158097686375321</v>
      </c>
      <c r="S69" s="6">
        <f t="shared" si="18"/>
        <v>65.971338929873653</v>
      </c>
      <c r="T69" s="19">
        <f t="shared" si="14"/>
        <v>1.1806447015500627</v>
      </c>
      <c r="U69" s="11">
        <v>0.79</v>
      </c>
      <c r="V69" s="11">
        <v>0.8</v>
      </c>
      <c r="W69" s="11">
        <v>0.78</v>
      </c>
      <c r="X69" s="20">
        <f t="shared" si="16"/>
        <v>0.79</v>
      </c>
      <c r="Y69" s="9">
        <f t="shared" si="19"/>
        <v>83.508023961865376</v>
      </c>
      <c r="Z69" s="6">
        <f t="shared" si="17"/>
        <v>53.470790378006868</v>
      </c>
      <c r="AA69" s="7"/>
    </row>
    <row r="70" spans="1:27" x14ac:dyDescent="0.3">
      <c r="A70" s="31" t="s">
        <v>69</v>
      </c>
      <c r="B70" s="31" t="s">
        <v>482</v>
      </c>
      <c r="C70" s="31" t="s">
        <v>473</v>
      </c>
      <c r="D70" s="31" t="s">
        <v>475</v>
      </c>
      <c r="E70" s="31" t="s">
        <v>519</v>
      </c>
      <c r="F70" s="26">
        <v>1</v>
      </c>
      <c r="G70" s="26"/>
      <c r="H70" s="6">
        <v>275</v>
      </c>
      <c r="I70" s="6">
        <v>68</v>
      </c>
      <c r="J70" s="9">
        <f t="shared" si="12"/>
        <v>0.24727272727272728</v>
      </c>
      <c r="K70" s="2" t="s">
        <v>8</v>
      </c>
      <c r="L70" s="12">
        <v>22.486999999999998</v>
      </c>
      <c r="M70" s="6">
        <v>19.332999999999998</v>
      </c>
      <c r="N70" s="6">
        <v>19.178000000000001</v>
      </c>
      <c r="O70" s="12">
        <f t="shared" si="13"/>
        <v>4.3616788847689776</v>
      </c>
      <c r="P70" s="10">
        <v>118.5</v>
      </c>
      <c r="Q70" s="11">
        <v>2.63</v>
      </c>
      <c r="R70" s="6">
        <f t="shared" si="15"/>
        <v>18.976371308016876</v>
      </c>
      <c r="S70" s="6">
        <f t="shared" si="18"/>
        <v>52.697113888024198</v>
      </c>
      <c r="T70" s="19">
        <f t="shared" si="14"/>
        <v>1.2782131695470036</v>
      </c>
      <c r="U70" s="11">
        <v>0.83</v>
      </c>
      <c r="V70" s="11">
        <v>0.86</v>
      </c>
      <c r="W70" s="11">
        <v>0.84</v>
      </c>
      <c r="X70" s="20">
        <f t="shared" si="16"/>
        <v>0.84333333333333327</v>
      </c>
      <c r="Y70" s="9">
        <f t="shared" si="19"/>
        <v>62.486696309910116</v>
      </c>
      <c r="Z70" s="6">
        <f t="shared" si="17"/>
        <v>45.057034220532323</v>
      </c>
      <c r="AA70" s="7"/>
    </row>
    <row r="71" spans="1:27" x14ac:dyDescent="0.3">
      <c r="A71" s="31" t="s">
        <v>70</v>
      </c>
      <c r="B71" s="31" t="s">
        <v>482</v>
      </c>
      <c r="C71" s="31" t="s">
        <v>473</v>
      </c>
      <c r="D71" s="31" t="s">
        <v>475</v>
      </c>
      <c r="E71" s="31" t="s">
        <v>519</v>
      </c>
      <c r="F71" s="26">
        <v>1</v>
      </c>
      <c r="G71" s="26"/>
      <c r="H71" s="6">
        <v>315</v>
      </c>
      <c r="I71" s="6">
        <v>160</v>
      </c>
      <c r="J71" s="9">
        <f t="shared" si="12"/>
        <v>0.50793650793650791</v>
      </c>
      <c r="K71" s="2">
        <v>31.729600000000001</v>
      </c>
      <c r="L71" s="12">
        <v>19.552</v>
      </c>
      <c r="M71" s="6">
        <v>16.992999999999999</v>
      </c>
      <c r="N71" s="6">
        <v>19.315999999999999</v>
      </c>
      <c r="O71" s="12">
        <f t="shared" si="13"/>
        <v>4.6857829525513157</v>
      </c>
      <c r="P71" s="10">
        <v>157.20000000000002</v>
      </c>
      <c r="Q71" s="11">
        <v>2.27</v>
      </c>
      <c r="R71" s="6">
        <f t="shared" si="15"/>
        <v>12.43765903307888</v>
      </c>
      <c r="S71" s="6">
        <f t="shared" si="18"/>
        <v>80.400981996726685</v>
      </c>
      <c r="T71" s="19">
        <f t="shared" si="14"/>
        <v>1.0947386468590712</v>
      </c>
      <c r="U71" s="11">
        <v>1.07</v>
      </c>
      <c r="V71" s="11">
        <v>1.04</v>
      </c>
      <c r="W71" s="11">
        <v>1.07</v>
      </c>
      <c r="X71" s="20">
        <f t="shared" si="16"/>
        <v>1.0600000000000003</v>
      </c>
      <c r="Y71" s="9">
        <f t="shared" si="19"/>
        <v>75.84998301577987</v>
      </c>
      <c r="Z71" s="6">
        <f t="shared" si="17"/>
        <v>69.251101321585907</v>
      </c>
      <c r="AA71" s="7"/>
    </row>
    <row r="72" spans="1:27" x14ac:dyDescent="0.3">
      <c r="A72" s="31" t="s">
        <v>71</v>
      </c>
      <c r="B72" s="31" t="s">
        <v>482</v>
      </c>
      <c r="C72" s="31" t="s">
        <v>473</v>
      </c>
      <c r="D72" s="31" t="s">
        <v>475</v>
      </c>
      <c r="E72" s="31" t="s">
        <v>519</v>
      </c>
      <c r="F72" s="26">
        <v>1</v>
      </c>
      <c r="G72" s="26"/>
      <c r="H72" s="6" t="s">
        <v>8</v>
      </c>
      <c r="I72" s="6"/>
      <c r="J72" s="9" t="str">
        <f t="shared" si="12"/>
        <v/>
      </c>
      <c r="K72" s="2" t="s">
        <v>8</v>
      </c>
      <c r="L72" s="12">
        <v>24.731000000000002</v>
      </c>
      <c r="M72" s="6">
        <v>20.710999999999999</v>
      </c>
      <c r="N72" s="6">
        <v>20.158999999999999</v>
      </c>
      <c r="O72" s="12">
        <f t="shared" si="13"/>
        <v>4.4296401865086406</v>
      </c>
      <c r="P72" s="10" t="s">
        <v>8</v>
      </c>
      <c r="Q72" s="11"/>
      <c r="R72" s="6"/>
      <c r="S72" s="6"/>
      <c r="T72" s="19"/>
      <c r="U72" s="11"/>
      <c r="V72" s="11"/>
      <c r="W72" s="11"/>
      <c r="X72" s="20"/>
      <c r="Y72" s="9"/>
      <c r="Z72" s="6" t="str">
        <f t="shared" si="17"/>
        <v/>
      </c>
      <c r="AA72" s="7"/>
    </row>
    <row r="73" spans="1:27" x14ac:dyDescent="0.3">
      <c r="A73" s="31" t="s">
        <v>72</v>
      </c>
      <c r="B73" s="31" t="s">
        <v>482</v>
      </c>
      <c r="C73" s="31" t="s">
        <v>473</v>
      </c>
      <c r="D73" s="31" t="s">
        <v>475</v>
      </c>
      <c r="E73" s="31" t="s">
        <v>521</v>
      </c>
      <c r="F73" s="26">
        <v>1</v>
      </c>
      <c r="G73" s="26"/>
      <c r="H73" s="6">
        <v>336</v>
      </c>
      <c r="I73" s="6">
        <v>106</v>
      </c>
      <c r="J73" s="9">
        <f t="shared" si="12"/>
        <v>0.31547619047619047</v>
      </c>
      <c r="K73" s="2">
        <v>26.309600000000003</v>
      </c>
      <c r="L73" s="12">
        <v>30.234999999999999</v>
      </c>
      <c r="M73" s="6">
        <v>25.637</v>
      </c>
      <c r="N73" s="6">
        <v>22.734999999999999</v>
      </c>
      <c r="O73" s="12">
        <f t="shared" si="13"/>
        <v>4.4901552455987916</v>
      </c>
      <c r="P73" s="10">
        <v>198.6</v>
      </c>
      <c r="Q73" s="11">
        <v>4.2699999999999996</v>
      </c>
      <c r="R73" s="6">
        <f t="shared" si="15"/>
        <v>15.224068479355488</v>
      </c>
      <c r="S73" s="6">
        <f t="shared" si="18"/>
        <v>65.685463866380019</v>
      </c>
      <c r="T73" s="19">
        <f t="shared" ref="T73:T103" si="20">IF(L73&gt;0,LOG10(R73),"")</f>
        <v>1.1825307287825981</v>
      </c>
      <c r="U73" s="11">
        <v>0.71</v>
      </c>
      <c r="V73" s="11">
        <v>0.91</v>
      </c>
      <c r="W73" s="11">
        <v>0.68</v>
      </c>
      <c r="X73" s="20">
        <f t="shared" si="16"/>
        <v>0.76666666666666672</v>
      </c>
      <c r="Y73" s="9">
        <f t="shared" si="19"/>
        <v>85.676691999626115</v>
      </c>
      <c r="Z73" s="6">
        <f t="shared" si="17"/>
        <v>46.510538641686189</v>
      </c>
      <c r="AA73" s="7"/>
    </row>
    <row r="74" spans="1:27" x14ac:dyDescent="0.3">
      <c r="A74" s="31" t="s">
        <v>73</v>
      </c>
      <c r="B74" s="31" t="s">
        <v>482</v>
      </c>
      <c r="C74" s="31" t="s">
        <v>473</v>
      </c>
      <c r="D74" s="31" t="s">
        <v>475</v>
      </c>
      <c r="E74" s="31" t="s">
        <v>521</v>
      </c>
      <c r="F74" s="26">
        <v>1</v>
      </c>
      <c r="G74" s="26"/>
      <c r="H74" s="6">
        <v>245</v>
      </c>
      <c r="I74" s="6">
        <v>171</v>
      </c>
      <c r="J74" s="9">
        <f t="shared" si="12"/>
        <v>0.69795918367346943</v>
      </c>
      <c r="K74" s="2" t="s">
        <v>8</v>
      </c>
      <c r="L74" s="12">
        <v>24.233000000000001</v>
      </c>
      <c r="M74" s="6">
        <v>20.5</v>
      </c>
      <c r="N74" s="6">
        <v>24.923999999999999</v>
      </c>
      <c r="O74" s="12">
        <f t="shared" si="13"/>
        <v>5.5047907117789503</v>
      </c>
      <c r="P74" s="10">
        <v>182.5</v>
      </c>
      <c r="Q74" s="11">
        <v>2.99</v>
      </c>
      <c r="R74" s="6">
        <f t="shared" si="15"/>
        <v>13.278356164383561</v>
      </c>
      <c r="S74" s="6">
        <f t="shared" si="18"/>
        <v>75.310526967358555</v>
      </c>
      <c r="T74" s="19">
        <f t="shared" si="20"/>
        <v>1.1231443135164991</v>
      </c>
      <c r="U74" s="11">
        <v>0.98</v>
      </c>
      <c r="V74" s="11">
        <v>0.97</v>
      </c>
      <c r="W74" s="11">
        <v>0.94</v>
      </c>
      <c r="X74" s="20">
        <f t="shared" si="16"/>
        <v>0.96333333333333326</v>
      </c>
      <c r="Y74" s="9">
        <f t="shared" si="19"/>
        <v>78.177017613174982</v>
      </c>
      <c r="Z74" s="6">
        <f t="shared" si="17"/>
        <v>61.036789297658856</v>
      </c>
      <c r="AA74" s="7"/>
    </row>
    <row r="75" spans="1:27" x14ac:dyDescent="0.3">
      <c r="A75" s="31" t="s">
        <v>74</v>
      </c>
      <c r="B75" s="31" t="s">
        <v>482</v>
      </c>
      <c r="C75" s="31" t="s">
        <v>473</v>
      </c>
      <c r="D75" s="31" t="s">
        <v>475</v>
      </c>
      <c r="E75" s="31" t="s">
        <v>521</v>
      </c>
      <c r="F75" s="26">
        <v>1</v>
      </c>
      <c r="G75" s="26"/>
      <c r="H75" s="6">
        <v>236</v>
      </c>
      <c r="I75" s="6">
        <v>141</v>
      </c>
      <c r="J75" s="9">
        <f t="shared" si="12"/>
        <v>0.59745762711864403</v>
      </c>
      <c r="K75" s="2" t="s">
        <v>8</v>
      </c>
      <c r="L75" s="12">
        <v>24.795999999999999</v>
      </c>
      <c r="M75" s="6">
        <v>20.404</v>
      </c>
      <c r="N75" s="6">
        <v>22.533000000000001</v>
      </c>
      <c r="O75" s="12">
        <f t="shared" si="13"/>
        <v>4.9884010190164361</v>
      </c>
      <c r="P75" s="10">
        <v>165.9</v>
      </c>
      <c r="Q75" s="11">
        <v>3.39</v>
      </c>
      <c r="R75" s="6">
        <f t="shared" si="15"/>
        <v>14.946353224834235</v>
      </c>
      <c r="S75" s="6">
        <f t="shared" si="18"/>
        <v>66.905952572995645</v>
      </c>
      <c r="T75" s="19">
        <f t="shared" si="20"/>
        <v>1.1745352416551751</v>
      </c>
      <c r="U75" s="11">
        <v>1.1000000000000001</v>
      </c>
      <c r="V75" s="11">
        <v>1.18</v>
      </c>
      <c r="W75" s="11">
        <v>0.99</v>
      </c>
      <c r="X75" s="20">
        <f t="shared" si="16"/>
        <v>1.0900000000000001</v>
      </c>
      <c r="Y75" s="9">
        <f t="shared" si="19"/>
        <v>61.381607865133617</v>
      </c>
      <c r="Z75" s="6">
        <f t="shared" si="17"/>
        <v>48.938053097345133</v>
      </c>
      <c r="AA75" s="7"/>
    </row>
    <row r="76" spans="1:27" x14ac:dyDescent="0.3">
      <c r="A76" s="31" t="s">
        <v>75</v>
      </c>
      <c r="B76" s="31" t="s">
        <v>482</v>
      </c>
      <c r="C76" s="31" t="s">
        <v>473</v>
      </c>
      <c r="D76" s="31" t="s">
        <v>475</v>
      </c>
      <c r="E76" s="31" t="s">
        <v>521</v>
      </c>
      <c r="F76" s="26">
        <v>1</v>
      </c>
      <c r="G76" s="26"/>
      <c r="H76" s="6">
        <v>340</v>
      </c>
      <c r="I76" s="6">
        <v>30</v>
      </c>
      <c r="J76" s="9">
        <f t="shared" si="12"/>
        <v>8.8235294117647065E-2</v>
      </c>
      <c r="K76" s="2">
        <v>12.7475</v>
      </c>
      <c r="L76" s="12">
        <v>17.806000000000001</v>
      </c>
      <c r="M76" s="6">
        <v>13.206</v>
      </c>
      <c r="N76" s="6">
        <v>16.716000000000001</v>
      </c>
      <c r="O76" s="12">
        <f t="shared" si="13"/>
        <v>4.5998822654470803</v>
      </c>
      <c r="P76" s="10">
        <v>79.8</v>
      </c>
      <c r="Q76" s="11">
        <v>2.79</v>
      </c>
      <c r="R76" s="6">
        <f t="shared" si="15"/>
        <v>22.313283208020053</v>
      </c>
      <c r="S76" s="6">
        <f t="shared" si="18"/>
        <v>44.816354037964729</v>
      </c>
      <c r="T76" s="19">
        <f t="shared" si="20"/>
        <v>1.3485634776893944</v>
      </c>
      <c r="U76" s="11">
        <v>0.81</v>
      </c>
      <c r="V76" s="11">
        <v>0.82</v>
      </c>
      <c r="W76" s="11">
        <v>0.74</v>
      </c>
      <c r="X76" s="20">
        <f t="shared" si="16"/>
        <v>0.79</v>
      </c>
      <c r="Y76" s="9">
        <f t="shared" si="19"/>
        <v>56.729562073373067</v>
      </c>
      <c r="Z76" s="6">
        <f t="shared" si="17"/>
        <v>28.602150537634408</v>
      </c>
      <c r="AA76" s="7"/>
    </row>
    <row r="77" spans="1:27" x14ac:dyDescent="0.3">
      <c r="A77" s="31" t="s">
        <v>76</v>
      </c>
      <c r="B77" s="31" t="s">
        <v>482</v>
      </c>
      <c r="C77" s="31" t="s">
        <v>473</v>
      </c>
      <c r="D77" s="31" t="s">
        <v>475</v>
      </c>
      <c r="E77" s="31" t="s">
        <v>521</v>
      </c>
      <c r="F77" s="26">
        <v>1</v>
      </c>
      <c r="G77" s="26"/>
      <c r="H77" s="6" t="s">
        <v>8</v>
      </c>
      <c r="I77" s="6"/>
      <c r="J77" s="9" t="str">
        <f t="shared" si="12"/>
        <v/>
      </c>
      <c r="K77" s="2" t="s">
        <v>8</v>
      </c>
      <c r="L77" s="12">
        <v>27.933</v>
      </c>
      <c r="M77" s="6">
        <v>22.116</v>
      </c>
      <c r="N77" s="6">
        <v>22.702999999999999</v>
      </c>
      <c r="O77" s="12">
        <f t="shared" si="13"/>
        <v>4.8275853257888413</v>
      </c>
      <c r="P77" s="10">
        <v>144.1</v>
      </c>
      <c r="Q77" s="11">
        <v>4.5999999999999996</v>
      </c>
      <c r="R77" s="6">
        <f t="shared" si="15"/>
        <v>19.384455239417072</v>
      </c>
      <c r="S77" s="6">
        <f t="shared" si="18"/>
        <v>51.587727777181115</v>
      </c>
      <c r="T77" s="19">
        <f t="shared" si="20"/>
        <v>1.2874536005539854</v>
      </c>
      <c r="U77" s="11">
        <v>0.73</v>
      </c>
      <c r="V77" s="11">
        <v>0.81</v>
      </c>
      <c r="W77" s="11">
        <v>0.74</v>
      </c>
      <c r="X77" s="20">
        <f t="shared" si="16"/>
        <v>0.76000000000000012</v>
      </c>
      <c r="Y77" s="9">
        <f t="shared" si="19"/>
        <v>67.87858918050145</v>
      </c>
      <c r="Z77" s="6">
        <f t="shared" si="17"/>
        <v>31.326086956521742</v>
      </c>
      <c r="AA77" s="7"/>
    </row>
    <row r="78" spans="1:27" x14ac:dyDescent="0.3">
      <c r="A78" s="31" t="s">
        <v>77</v>
      </c>
      <c r="B78" s="31" t="s">
        <v>482</v>
      </c>
      <c r="C78" s="31" t="s">
        <v>473</v>
      </c>
      <c r="D78" s="31" t="s">
        <v>475</v>
      </c>
      <c r="E78" s="31" t="s">
        <v>521</v>
      </c>
      <c r="F78" s="26">
        <v>1</v>
      </c>
      <c r="G78" s="26"/>
      <c r="H78" s="6">
        <v>358</v>
      </c>
      <c r="I78" s="6">
        <v>66</v>
      </c>
      <c r="J78" s="9">
        <f t="shared" si="12"/>
        <v>0.18435754189944134</v>
      </c>
      <c r="K78" s="2" t="s">
        <v>8</v>
      </c>
      <c r="L78" s="12">
        <v>32.750999999999998</v>
      </c>
      <c r="M78" s="6">
        <v>29.536000000000001</v>
      </c>
      <c r="N78" s="6">
        <v>30.797000000000001</v>
      </c>
      <c r="O78" s="12">
        <f t="shared" si="13"/>
        <v>5.6667306895375287</v>
      </c>
      <c r="P78" s="10">
        <v>165.39999999999998</v>
      </c>
      <c r="Q78" s="11">
        <v>3.81</v>
      </c>
      <c r="R78" s="6">
        <f t="shared" si="15"/>
        <v>19.801088270858529</v>
      </c>
      <c r="S78" s="6">
        <f t="shared" si="18"/>
        <v>50.502274739702592</v>
      </c>
      <c r="T78" s="19">
        <f t="shared" si="20"/>
        <v>1.2966890598090326</v>
      </c>
      <c r="U78" s="11">
        <v>0.65</v>
      </c>
      <c r="V78" s="11">
        <v>0.8</v>
      </c>
      <c r="W78" s="11">
        <v>0.67</v>
      </c>
      <c r="X78" s="20">
        <f t="shared" si="16"/>
        <v>0.70666666666666667</v>
      </c>
      <c r="Y78" s="9">
        <f t="shared" si="19"/>
        <v>71.465483122220661</v>
      </c>
      <c r="Z78" s="6">
        <f t="shared" si="17"/>
        <v>43.41207349081364</v>
      </c>
      <c r="AA78" s="7"/>
    </row>
    <row r="79" spans="1:27" x14ac:dyDescent="0.3">
      <c r="A79" s="31" t="s">
        <v>78</v>
      </c>
      <c r="B79" s="31" t="s">
        <v>482</v>
      </c>
      <c r="C79" s="31" t="s">
        <v>473</v>
      </c>
      <c r="D79" s="31" t="s">
        <v>475</v>
      </c>
      <c r="E79" s="31" t="s">
        <v>522</v>
      </c>
      <c r="F79" s="26">
        <v>1</v>
      </c>
      <c r="G79" s="26"/>
      <c r="H79" s="6" t="s">
        <v>8</v>
      </c>
      <c r="I79" s="6"/>
      <c r="J79" s="9" t="str">
        <f t="shared" si="12"/>
        <v/>
      </c>
      <c r="K79" s="2" t="s">
        <v>8</v>
      </c>
      <c r="L79" s="12"/>
      <c r="M79" s="6"/>
      <c r="N79" s="6"/>
      <c r="O79" s="12" t="str">
        <f t="shared" si="13"/>
        <v/>
      </c>
      <c r="P79" s="10" t="s">
        <v>8</v>
      </c>
      <c r="Q79" s="15"/>
      <c r="R79" s="6" t="str">
        <f t="shared" si="15"/>
        <v/>
      </c>
      <c r="S79" s="6"/>
      <c r="T79" s="19" t="str">
        <f t="shared" si="20"/>
        <v/>
      </c>
      <c r="U79" s="11"/>
      <c r="V79" s="11"/>
      <c r="W79" s="11"/>
      <c r="X79" s="20"/>
      <c r="Y79" s="9" t="str">
        <f t="shared" si="19"/>
        <v/>
      </c>
      <c r="Z79" s="6" t="str">
        <f t="shared" si="17"/>
        <v/>
      </c>
      <c r="AA79" s="7"/>
    </row>
    <row r="80" spans="1:27" x14ac:dyDescent="0.3">
      <c r="A80" s="31" t="s">
        <v>79</v>
      </c>
      <c r="B80" s="31" t="s">
        <v>482</v>
      </c>
      <c r="C80" s="31" t="s">
        <v>473</v>
      </c>
      <c r="D80" s="31" t="s">
        <v>475</v>
      </c>
      <c r="E80" s="31" t="s">
        <v>522</v>
      </c>
      <c r="F80" s="26">
        <v>1</v>
      </c>
      <c r="G80" s="26"/>
      <c r="H80" s="6" t="s">
        <v>8</v>
      </c>
      <c r="I80" s="6"/>
      <c r="J80" s="9" t="str">
        <f t="shared" si="12"/>
        <v/>
      </c>
      <c r="K80" s="2" t="s">
        <v>8</v>
      </c>
      <c r="L80" s="12"/>
      <c r="M80" s="6"/>
      <c r="N80" s="6"/>
      <c r="O80" s="12" t="str">
        <f t="shared" si="13"/>
        <v/>
      </c>
      <c r="P80" s="10" t="s">
        <v>8</v>
      </c>
      <c r="Q80" s="11"/>
      <c r="R80" s="6" t="str">
        <f t="shared" si="15"/>
        <v/>
      </c>
      <c r="S80" s="6"/>
      <c r="T80" s="19" t="str">
        <f t="shared" si="20"/>
        <v/>
      </c>
      <c r="U80" s="11"/>
      <c r="V80" s="11"/>
      <c r="W80" s="11"/>
      <c r="X80" s="20"/>
      <c r="Y80" s="9" t="str">
        <f t="shared" si="19"/>
        <v/>
      </c>
      <c r="Z80" s="6" t="str">
        <f t="shared" si="17"/>
        <v/>
      </c>
      <c r="AA80" s="7"/>
    </row>
    <row r="81" spans="1:27" x14ac:dyDescent="0.3">
      <c r="A81" s="31" t="s">
        <v>80</v>
      </c>
      <c r="B81" s="31" t="s">
        <v>482</v>
      </c>
      <c r="C81" s="31" t="s">
        <v>473</v>
      </c>
      <c r="D81" s="31" t="s">
        <v>475</v>
      </c>
      <c r="E81" s="31" t="s">
        <v>522</v>
      </c>
      <c r="F81" s="26">
        <v>1</v>
      </c>
      <c r="G81" s="26"/>
      <c r="H81" s="6" t="s">
        <v>8</v>
      </c>
      <c r="I81" s="6"/>
      <c r="J81" s="9" t="str">
        <f t="shared" si="12"/>
        <v/>
      </c>
      <c r="K81" s="2" t="s">
        <v>8</v>
      </c>
      <c r="L81" s="11"/>
      <c r="M81" s="6"/>
      <c r="N81" s="6"/>
      <c r="O81" s="12" t="str">
        <f t="shared" si="13"/>
        <v/>
      </c>
      <c r="P81" s="10" t="s">
        <v>8</v>
      </c>
      <c r="Q81" s="11"/>
      <c r="R81" s="6" t="str">
        <f t="shared" si="15"/>
        <v/>
      </c>
      <c r="S81" s="6"/>
      <c r="T81" s="19" t="str">
        <f t="shared" si="20"/>
        <v/>
      </c>
      <c r="U81" s="11"/>
      <c r="V81" s="11"/>
      <c r="W81" s="11"/>
      <c r="X81" s="20"/>
      <c r="Y81" s="9" t="str">
        <f t="shared" si="19"/>
        <v/>
      </c>
      <c r="Z81" s="6" t="str">
        <f t="shared" si="17"/>
        <v/>
      </c>
      <c r="AA81" s="7"/>
    </row>
    <row r="82" spans="1:27" x14ac:dyDescent="0.3">
      <c r="A82" s="31" t="s">
        <v>81</v>
      </c>
      <c r="B82" s="31" t="s">
        <v>482</v>
      </c>
      <c r="C82" s="31" t="s">
        <v>473</v>
      </c>
      <c r="D82" s="31" t="s">
        <v>475</v>
      </c>
      <c r="E82" s="31" t="s">
        <v>523</v>
      </c>
      <c r="F82" s="26">
        <v>1</v>
      </c>
      <c r="G82" s="26"/>
      <c r="H82" s="6">
        <v>240</v>
      </c>
      <c r="I82" s="6">
        <v>139</v>
      </c>
      <c r="J82" s="9">
        <f t="shared" si="12"/>
        <v>0.57916666666666672</v>
      </c>
      <c r="K82" s="2">
        <v>19.5442</v>
      </c>
      <c r="L82" s="12">
        <v>17.175000000000001</v>
      </c>
      <c r="M82" s="6">
        <v>14.65</v>
      </c>
      <c r="N82" s="6">
        <v>15.52</v>
      </c>
      <c r="O82" s="12">
        <f t="shared" si="13"/>
        <v>4.0548323675597535</v>
      </c>
      <c r="P82" s="10">
        <v>122.7</v>
      </c>
      <c r="Q82" s="11">
        <v>1.79</v>
      </c>
      <c r="R82" s="6">
        <f t="shared" si="15"/>
        <v>13.997555012224938</v>
      </c>
      <c r="S82" s="6">
        <f t="shared" si="18"/>
        <v>71.441048034934497</v>
      </c>
      <c r="T82" s="19">
        <f t="shared" si="20"/>
        <v>1.1460521830045838</v>
      </c>
      <c r="U82" s="11">
        <v>0.84</v>
      </c>
      <c r="V82" s="11">
        <v>0.8</v>
      </c>
      <c r="W82" s="11">
        <v>0.85</v>
      </c>
      <c r="X82" s="20">
        <f t="shared" si="16"/>
        <v>0.83000000000000007</v>
      </c>
      <c r="Y82" s="9">
        <f t="shared" si="19"/>
        <v>86.073551849318662</v>
      </c>
      <c r="Z82" s="6">
        <f t="shared" si="17"/>
        <v>68.547486033519547</v>
      </c>
      <c r="AA82" s="7"/>
    </row>
    <row r="83" spans="1:27" x14ac:dyDescent="0.3">
      <c r="A83" s="31" t="s">
        <v>82</v>
      </c>
      <c r="B83" s="31" t="s">
        <v>482</v>
      </c>
      <c r="C83" s="31" t="s">
        <v>473</v>
      </c>
      <c r="D83" s="31" t="s">
        <v>475</v>
      </c>
      <c r="E83" s="31" t="s">
        <v>523</v>
      </c>
      <c r="F83" s="26">
        <v>1</v>
      </c>
      <c r="G83" s="26"/>
      <c r="H83" s="6" t="s">
        <v>8</v>
      </c>
      <c r="I83" s="6"/>
      <c r="J83" s="9" t="str">
        <f t="shared" si="12"/>
        <v/>
      </c>
      <c r="K83" s="2" t="s">
        <v>8</v>
      </c>
      <c r="L83" s="12">
        <v>34.831000000000003</v>
      </c>
      <c r="M83" s="6">
        <v>32.049999999999997</v>
      </c>
      <c r="N83" s="6">
        <v>28.352</v>
      </c>
      <c r="O83" s="12">
        <f t="shared" si="13"/>
        <v>5.0080618438810527</v>
      </c>
      <c r="P83" s="10">
        <v>174.6</v>
      </c>
      <c r="Q83" s="11">
        <v>4.0999999999999996</v>
      </c>
      <c r="R83" s="6">
        <f t="shared" si="15"/>
        <v>19.949026345933564</v>
      </c>
      <c r="S83" s="6">
        <f t="shared" si="18"/>
        <v>50.127759754241907</v>
      </c>
      <c r="T83" s="19">
        <f t="shared" si="20"/>
        <v>1.2999217038870643</v>
      </c>
      <c r="U83" s="11">
        <v>0.56999999999999995</v>
      </c>
      <c r="V83" s="11">
        <v>0.67</v>
      </c>
      <c r="W83" s="11">
        <v>0.56000000000000005</v>
      </c>
      <c r="X83" s="20">
        <f t="shared" si="16"/>
        <v>0.6</v>
      </c>
      <c r="Y83" s="9">
        <f t="shared" si="19"/>
        <v>83.546266257069846</v>
      </c>
      <c r="Z83" s="6">
        <f t="shared" si="17"/>
        <v>42.585365853658537</v>
      </c>
      <c r="AA83" s="7"/>
    </row>
    <row r="84" spans="1:27" x14ac:dyDescent="0.3">
      <c r="A84" s="31" t="s">
        <v>83</v>
      </c>
      <c r="B84" s="31" t="s">
        <v>482</v>
      </c>
      <c r="C84" s="31" t="s">
        <v>473</v>
      </c>
      <c r="D84" s="31" t="s">
        <v>475</v>
      </c>
      <c r="E84" s="31" t="s">
        <v>523</v>
      </c>
      <c r="F84" s="26">
        <v>1</v>
      </c>
      <c r="G84" s="26"/>
      <c r="H84" s="6" t="s">
        <v>8</v>
      </c>
      <c r="I84" s="6"/>
      <c r="J84" s="9" t="str">
        <f t="shared" si="12"/>
        <v/>
      </c>
      <c r="K84" s="2" t="s">
        <v>8</v>
      </c>
      <c r="L84" s="12"/>
      <c r="M84" s="6"/>
      <c r="N84" s="6"/>
      <c r="O84" s="12" t="str">
        <f t="shared" si="13"/>
        <v/>
      </c>
      <c r="P84" s="10" t="s">
        <v>8</v>
      </c>
      <c r="Q84" s="11"/>
      <c r="R84" s="6" t="str">
        <f t="shared" si="15"/>
        <v/>
      </c>
      <c r="S84" s="6"/>
      <c r="T84" s="19" t="str">
        <f t="shared" si="20"/>
        <v/>
      </c>
      <c r="U84" s="11"/>
      <c r="V84" s="11"/>
      <c r="W84" s="11"/>
      <c r="X84" s="20"/>
      <c r="Y84" s="9" t="str">
        <f t="shared" si="19"/>
        <v/>
      </c>
      <c r="Z84" s="6" t="str">
        <f t="shared" si="17"/>
        <v/>
      </c>
      <c r="AA84" s="7"/>
    </row>
    <row r="85" spans="1:27" x14ac:dyDescent="0.3">
      <c r="A85" s="31" t="s">
        <v>84</v>
      </c>
      <c r="B85" s="31" t="s">
        <v>482</v>
      </c>
      <c r="C85" s="31" t="s">
        <v>473</v>
      </c>
      <c r="D85" s="31" t="s">
        <v>475</v>
      </c>
      <c r="E85" s="31" t="s">
        <v>523</v>
      </c>
      <c r="F85" s="26">
        <v>1</v>
      </c>
      <c r="G85" s="26"/>
      <c r="H85" s="6" t="s">
        <v>8</v>
      </c>
      <c r="I85" s="6"/>
      <c r="J85" s="9" t="str">
        <f t="shared" si="12"/>
        <v/>
      </c>
      <c r="K85" s="2" t="s">
        <v>8</v>
      </c>
      <c r="L85" s="12">
        <v>35.1</v>
      </c>
      <c r="M85" s="6">
        <v>30.097999999999999</v>
      </c>
      <c r="N85" s="6">
        <v>34.459000000000003</v>
      </c>
      <c r="O85" s="12">
        <f t="shared" si="13"/>
        <v>6.2810731481452802</v>
      </c>
      <c r="P85" s="10">
        <v>247.20000000000002</v>
      </c>
      <c r="Q85" s="11">
        <v>5.0199999999999996</v>
      </c>
      <c r="R85" s="6">
        <f t="shared" si="15"/>
        <v>14.199029126213592</v>
      </c>
      <c r="S85" s="6">
        <f t="shared" si="18"/>
        <v>70.427350427350433</v>
      </c>
      <c r="T85" s="19">
        <f t="shared" si="20"/>
        <v>1.1522586500490459</v>
      </c>
      <c r="U85" s="11">
        <v>0.75</v>
      </c>
      <c r="V85" s="11">
        <v>0.96</v>
      </c>
      <c r="W85" s="11">
        <v>0.82</v>
      </c>
      <c r="X85" s="20">
        <f t="shared" si="16"/>
        <v>0.84333333333333327</v>
      </c>
      <c r="Y85" s="9">
        <f t="shared" si="19"/>
        <v>83.510692206344388</v>
      </c>
      <c r="Z85" s="6">
        <f t="shared" si="17"/>
        <v>49.243027888446221</v>
      </c>
      <c r="AA85" s="7"/>
    </row>
    <row r="86" spans="1:27" x14ac:dyDescent="0.3">
      <c r="A86" s="31" t="s">
        <v>85</v>
      </c>
      <c r="B86" s="31" t="s">
        <v>482</v>
      </c>
      <c r="C86" s="31" t="s">
        <v>473</v>
      </c>
      <c r="D86" s="31" t="s">
        <v>475</v>
      </c>
      <c r="E86" s="31" t="s">
        <v>523</v>
      </c>
      <c r="F86" s="26">
        <v>1</v>
      </c>
      <c r="G86" s="26"/>
      <c r="H86" s="6" t="s">
        <v>8</v>
      </c>
      <c r="I86" s="6"/>
      <c r="J86" s="9" t="str">
        <f t="shared" si="12"/>
        <v/>
      </c>
      <c r="K86" s="2" t="s">
        <v>8</v>
      </c>
      <c r="L86" s="12"/>
      <c r="M86" s="6"/>
      <c r="N86" s="6"/>
      <c r="O86" s="12" t="str">
        <f t="shared" si="13"/>
        <v/>
      </c>
      <c r="P86" s="10" t="s">
        <v>8</v>
      </c>
      <c r="Q86" s="11"/>
      <c r="R86" s="6" t="str">
        <f t="shared" si="15"/>
        <v/>
      </c>
      <c r="S86" s="6"/>
      <c r="T86" s="19" t="str">
        <f t="shared" si="20"/>
        <v/>
      </c>
      <c r="U86" s="11"/>
      <c r="V86" s="11"/>
      <c r="W86" s="11"/>
      <c r="X86" s="20"/>
      <c r="Y86" s="9" t="str">
        <f t="shared" si="19"/>
        <v/>
      </c>
      <c r="Z86" s="6" t="str">
        <f t="shared" si="17"/>
        <v/>
      </c>
      <c r="AA86" s="7"/>
    </row>
    <row r="87" spans="1:27" x14ac:dyDescent="0.3">
      <c r="A87" s="31" t="s">
        <v>86</v>
      </c>
      <c r="B87" s="31" t="s">
        <v>482</v>
      </c>
      <c r="C87" s="31" t="s">
        <v>473</v>
      </c>
      <c r="D87" s="31" t="s">
        <v>475</v>
      </c>
      <c r="E87" s="31" t="s">
        <v>520</v>
      </c>
      <c r="F87" s="26">
        <v>1</v>
      </c>
      <c r="G87" s="26"/>
      <c r="H87" s="6" t="s">
        <v>8</v>
      </c>
      <c r="I87" s="6"/>
      <c r="J87" s="9" t="str">
        <f t="shared" si="12"/>
        <v/>
      </c>
      <c r="K87" s="2">
        <v>24.81</v>
      </c>
      <c r="L87" s="12">
        <v>16.850999999999999</v>
      </c>
      <c r="M87" s="6">
        <v>14.69</v>
      </c>
      <c r="N87" s="6">
        <v>15.587</v>
      </c>
      <c r="O87" s="12">
        <f t="shared" si="13"/>
        <v>4.0667889749004287</v>
      </c>
      <c r="P87" s="10">
        <v>76.099999999999994</v>
      </c>
      <c r="Q87" s="11">
        <v>1.85</v>
      </c>
      <c r="R87" s="6">
        <f t="shared" si="15"/>
        <v>22.143232588699078</v>
      </c>
      <c r="S87" s="6">
        <f t="shared" si="18"/>
        <v>45.160524597946711</v>
      </c>
      <c r="T87" s="19">
        <f t="shared" si="20"/>
        <v>1.3452410218252318</v>
      </c>
      <c r="U87" s="11">
        <v>0.56000000000000005</v>
      </c>
      <c r="V87" s="11">
        <v>0.79</v>
      </c>
      <c r="W87" s="11">
        <v>0.64</v>
      </c>
      <c r="X87" s="20">
        <f t="shared" si="16"/>
        <v>0.66333333333333344</v>
      </c>
      <c r="Y87" s="9">
        <f t="shared" si="19"/>
        <v>68.081192861226185</v>
      </c>
      <c r="Z87" s="6">
        <f t="shared" si="17"/>
        <v>41.13513513513513</v>
      </c>
      <c r="AA87" s="7"/>
    </row>
    <row r="88" spans="1:27" x14ac:dyDescent="0.3">
      <c r="A88" s="31" t="s">
        <v>87</v>
      </c>
      <c r="B88" s="31" t="s">
        <v>482</v>
      </c>
      <c r="C88" s="31" t="s">
        <v>473</v>
      </c>
      <c r="D88" s="31" t="s">
        <v>475</v>
      </c>
      <c r="E88" s="31" t="s">
        <v>520</v>
      </c>
      <c r="F88" s="26">
        <v>1</v>
      </c>
      <c r="G88" s="26"/>
      <c r="H88" s="6">
        <v>196</v>
      </c>
      <c r="I88" s="6">
        <v>113</v>
      </c>
      <c r="J88" s="9">
        <f t="shared" si="12"/>
        <v>0.57653061224489799</v>
      </c>
      <c r="K88" s="2" t="s">
        <v>8</v>
      </c>
      <c r="L88" s="12">
        <v>16.097999999999999</v>
      </c>
      <c r="M88" s="6">
        <v>14.442</v>
      </c>
      <c r="N88" s="6">
        <v>15.727</v>
      </c>
      <c r="O88" s="12">
        <f t="shared" si="13"/>
        <v>4.1383976278156913</v>
      </c>
      <c r="P88" s="10">
        <v>74.599999999999994</v>
      </c>
      <c r="Q88" s="11">
        <v>1.47</v>
      </c>
      <c r="R88" s="6">
        <f t="shared" si="15"/>
        <v>21.579088471849868</v>
      </c>
      <c r="S88" s="6">
        <f t="shared" si="18"/>
        <v>46.341160392595356</v>
      </c>
      <c r="T88" s="19">
        <f t="shared" si="20"/>
        <v>1.3340330955829138</v>
      </c>
      <c r="U88" s="11">
        <v>0.68</v>
      </c>
      <c r="V88" s="11">
        <v>0.72</v>
      </c>
      <c r="W88" s="11">
        <v>0.68</v>
      </c>
      <c r="X88" s="20">
        <f t="shared" si="16"/>
        <v>0.69333333333333336</v>
      </c>
      <c r="Y88" s="9">
        <f t="shared" si="19"/>
        <v>66.838212104704837</v>
      </c>
      <c r="Z88" s="6">
        <f t="shared" si="17"/>
        <v>50.748299319727892</v>
      </c>
      <c r="AA88" s="7"/>
    </row>
    <row r="89" spans="1:27" x14ac:dyDescent="0.3">
      <c r="A89" s="31" t="s">
        <v>88</v>
      </c>
      <c r="B89" s="31" t="s">
        <v>482</v>
      </c>
      <c r="C89" s="31" t="s">
        <v>473</v>
      </c>
      <c r="D89" s="31" t="s">
        <v>475</v>
      </c>
      <c r="E89" s="31" t="s">
        <v>520</v>
      </c>
      <c r="F89" s="26">
        <v>1</v>
      </c>
      <c r="G89" s="26"/>
      <c r="H89" s="6">
        <v>158</v>
      </c>
      <c r="I89" s="6">
        <v>85</v>
      </c>
      <c r="J89" s="9">
        <f t="shared" si="12"/>
        <v>0.53797468354430378</v>
      </c>
      <c r="K89" s="2" t="s">
        <v>8</v>
      </c>
      <c r="L89" s="12">
        <v>8.4109999999999996</v>
      </c>
      <c r="M89" s="6">
        <v>7.4690000000000003</v>
      </c>
      <c r="N89" s="6">
        <v>11.55</v>
      </c>
      <c r="O89" s="12">
        <f t="shared" si="13"/>
        <v>4.2262068977119469</v>
      </c>
      <c r="P89" s="10">
        <v>42.1</v>
      </c>
      <c r="Q89" s="11">
        <v>0.81</v>
      </c>
      <c r="R89" s="6">
        <f t="shared" si="15"/>
        <v>19.978622327790973</v>
      </c>
      <c r="S89" s="6">
        <f t="shared" si="18"/>
        <v>50.053501367257162</v>
      </c>
      <c r="T89" s="19">
        <f t="shared" si="20"/>
        <v>1.3005655371398688</v>
      </c>
      <c r="U89" s="11">
        <v>0.72</v>
      </c>
      <c r="V89" s="11">
        <v>0.73</v>
      </c>
      <c r="W89" s="11">
        <v>0.69</v>
      </c>
      <c r="X89" s="20">
        <f t="shared" si="16"/>
        <v>0.71333333333333326</v>
      </c>
      <c r="Y89" s="9">
        <f t="shared" si="19"/>
        <v>70.168459860640908</v>
      </c>
      <c r="Z89" s="6">
        <f t="shared" si="17"/>
        <v>51.97530864197531</v>
      </c>
      <c r="AA89" s="7"/>
    </row>
    <row r="90" spans="1:27" x14ac:dyDescent="0.3">
      <c r="A90" s="31" t="s">
        <v>89</v>
      </c>
      <c r="B90" s="31" t="s">
        <v>482</v>
      </c>
      <c r="C90" s="31" t="s">
        <v>473</v>
      </c>
      <c r="D90" s="31" t="s">
        <v>475</v>
      </c>
      <c r="E90" s="31" t="s">
        <v>520</v>
      </c>
      <c r="F90" s="26">
        <v>1</v>
      </c>
      <c r="G90" s="26"/>
      <c r="H90" s="6">
        <v>276</v>
      </c>
      <c r="I90" s="6">
        <v>170</v>
      </c>
      <c r="J90" s="9">
        <f t="shared" si="12"/>
        <v>0.61594202898550721</v>
      </c>
      <c r="K90" s="2" t="s">
        <v>8</v>
      </c>
      <c r="L90" s="12">
        <v>36.143000000000001</v>
      </c>
      <c r="M90" s="6">
        <v>32.587000000000003</v>
      </c>
      <c r="N90" s="6">
        <v>24.978999999999999</v>
      </c>
      <c r="O90" s="12">
        <f t="shared" si="13"/>
        <v>4.3757535892716106</v>
      </c>
      <c r="P90" s="10">
        <v>228.8</v>
      </c>
      <c r="Q90" s="11">
        <v>4.16</v>
      </c>
      <c r="R90" s="6">
        <f t="shared" si="15"/>
        <v>15.796765734265733</v>
      </c>
      <c r="S90" s="6">
        <f t="shared" si="18"/>
        <v>63.304097612262403</v>
      </c>
      <c r="T90" s="19">
        <f t="shared" si="20"/>
        <v>1.1985681776161619</v>
      </c>
      <c r="U90" s="11">
        <v>0.69</v>
      </c>
      <c r="V90" s="11">
        <v>0.68</v>
      </c>
      <c r="W90" s="11">
        <v>0.64</v>
      </c>
      <c r="X90" s="20">
        <f t="shared" si="16"/>
        <v>0.67</v>
      </c>
      <c r="Y90" s="9">
        <f t="shared" si="19"/>
        <v>94.483727779496121</v>
      </c>
      <c r="Z90" s="6">
        <f t="shared" si="17"/>
        <v>55</v>
      </c>
      <c r="AA90" s="7"/>
    </row>
    <row r="91" spans="1:27" x14ac:dyDescent="0.3">
      <c r="A91" s="31" t="s">
        <v>90</v>
      </c>
      <c r="B91" s="31" t="s">
        <v>482</v>
      </c>
      <c r="C91" s="31" t="s">
        <v>473</v>
      </c>
      <c r="D91" s="31" t="s">
        <v>475</v>
      </c>
      <c r="E91" s="31" t="s">
        <v>520</v>
      </c>
      <c r="F91" s="26">
        <v>1</v>
      </c>
      <c r="G91" s="26"/>
      <c r="H91" s="6">
        <v>205</v>
      </c>
      <c r="I91" s="6">
        <v>168</v>
      </c>
      <c r="J91" s="9">
        <f t="shared" ref="J91:J152" si="21">IF(I91&gt;0,I91/H91,"")</f>
        <v>0.81951219512195117</v>
      </c>
      <c r="K91" s="2" t="s">
        <v>8</v>
      </c>
      <c r="L91" s="12">
        <v>29.72</v>
      </c>
      <c r="M91" s="6">
        <v>28.042999999999999</v>
      </c>
      <c r="N91" s="6">
        <v>29.960999999999999</v>
      </c>
      <c r="O91" s="12">
        <f t="shared" ref="O91:O122" si="22">IF(M91&gt;0,(N91/SQRT(M91)),"")</f>
        <v>5.6577541076500451</v>
      </c>
      <c r="P91" s="10">
        <v>176.3</v>
      </c>
      <c r="Q91" s="11">
        <v>2.92</v>
      </c>
      <c r="R91" s="6">
        <f t="shared" si="15"/>
        <v>16.857629041406692</v>
      </c>
      <c r="S91" s="6">
        <f t="shared" si="18"/>
        <v>59.320323014804856</v>
      </c>
      <c r="T91" s="19">
        <f t="shared" si="20"/>
        <v>1.2267964927892157</v>
      </c>
      <c r="U91" s="11">
        <v>0.6</v>
      </c>
      <c r="V91" s="11">
        <v>0.72</v>
      </c>
      <c r="W91" s="11">
        <v>0.66</v>
      </c>
      <c r="X91" s="20">
        <f t="shared" si="16"/>
        <v>0.66</v>
      </c>
      <c r="Y91" s="9">
        <f t="shared" si="19"/>
        <v>89.879277295158857</v>
      </c>
      <c r="Z91" s="6">
        <f t="shared" si="17"/>
        <v>60.376712328767127</v>
      </c>
      <c r="AA91" s="7"/>
    </row>
    <row r="92" spans="1:27" x14ac:dyDescent="0.3">
      <c r="A92" s="31" t="s">
        <v>91</v>
      </c>
      <c r="B92" s="31" t="s">
        <v>482</v>
      </c>
      <c r="C92" s="31" t="s">
        <v>473</v>
      </c>
      <c r="D92" s="31" t="s">
        <v>475</v>
      </c>
      <c r="E92" s="31" t="s">
        <v>520</v>
      </c>
      <c r="F92" s="26">
        <v>1</v>
      </c>
      <c r="G92" s="26"/>
      <c r="H92" s="6">
        <v>145</v>
      </c>
      <c r="I92" s="6">
        <v>54</v>
      </c>
      <c r="J92" s="9">
        <f t="shared" si="21"/>
        <v>0.3724137931034483</v>
      </c>
      <c r="K92" s="2" t="s">
        <v>8</v>
      </c>
      <c r="L92" s="12">
        <v>4.0990000000000002</v>
      </c>
      <c r="M92" s="6">
        <v>3.4089999999999998</v>
      </c>
      <c r="N92" s="6">
        <v>8.9540000000000006</v>
      </c>
      <c r="O92" s="12">
        <f t="shared" si="22"/>
        <v>4.8495739864249243</v>
      </c>
      <c r="P92" s="10">
        <v>16.2</v>
      </c>
      <c r="Q92" s="11">
        <v>0.33</v>
      </c>
      <c r="R92" s="6">
        <f t="shared" si="15"/>
        <v>25.302469135802468</v>
      </c>
      <c r="S92" s="6">
        <f t="shared" si="18"/>
        <v>39.521834593803362</v>
      </c>
      <c r="T92" s="19">
        <f t="shared" si="20"/>
        <v>1.4031629037738709</v>
      </c>
      <c r="U92" s="11">
        <v>0.64</v>
      </c>
      <c r="V92" s="11">
        <v>0.75</v>
      </c>
      <c r="W92" s="11">
        <v>0.69</v>
      </c>
      <c r="X92" s="20">
        <f t="shared" si="16"/>
        <v>0.69333333333333336</v>
      </c>
      <c r="Y92" s="9">
        <f t="shared" si="19"/>
        <v>57.002646048754855</v>
      </c>
      <c r="Z92" s="6">
        <f t="shared" si="17"/>
        <v>49.090909090909086</v>
      </c>
      <c r="AA92" s="7"/>
    </row>
    <row r="93" spans="1:27" x14ac:dyDescent="0.3">
      <c r="A93" s="31" t="s">
        <v>92</v>
      </c>
      <c r="B93" s="31" t="s">
        <v>482</v>
      </c>
      <c r="C93" s="31" t="s">
        <v>473</v>
      </c>
      <c r="D93" s="31" t="s">
        <v>475</v>
      </c>
      <c r="E93" s="31" t="s">
        <v>520</v>
      </c>
      <c r="F93" s="26">
        <v>1</v>
      </c>
      <c r="G93" s="26"/>
      <c r="H93" s="6">
        <v>224</v>
      </c>
      <c r="I93" s="6">
        <v>121</v>
      </c>
      <c r="J93" s="9">
        <f t="shared" si="21"/>
        <v>0.5401785714285714</v>
      </c>
      <c r="K93" s="2" t="s">
        <v>8</v>
      </c>
      <c r="L93" s="12">
        <v>28.445</v>
      </c>
      <c r="M93" s="6">
        <v>24.919</v>
      </c>
      <c r="N93" s="6">
        <v>26.587</v>
      </c>
      <c r="O93" s="12">
        <f t="shared" si="22"/>
        <v>5.3260351771552239</v>
      </c>
      <c r="P93" s="10">
        <v>170.6</v>
      </c>
      <c r="Q93" s="11">
        <v>3.71</v>
      </c>
      <c r="R93" s="6">
        <f t="shared" si="15"/>
        <v>16.673505275498243</v>
      </c>
      <c r="S93" s="6">
        <f t="shared" si="18"/>
        <v>59.975391105642466</v>
      </c>
      <c r="T93" s="19">
        <f t="shared" si="20"/>
        <v>1.2220269112722861</v>
      </c>
      <c r="U93" s="11">
        <v>1.2</v>
      </c>
      <c r="V93" s="11">
        <v>1.1000000000000001</v>
      </c>
      <c r="W93" s="11">
        <v>1.08</v>
      </c>
      <c r="X93" s="20">
        <f t="shared" si="16"/>
        <v>1.1266666666666667</v>
      </c>
      <c r="Y93" s="9">
        <f t="shared" si="19"/>
        <v>53.232595655895679</v>
      </c>
      <c r="Z93" s="6">
        <f t="shared" si="17"/>
        <v>45.983827493261451</v>
      </c>
      <c r="AA93" s="7"/>
    </row>
    <row r="94" spans="1:27" x14ac:dyDescent="0.3">
      <c r="A94" s="31" t="s">
        <v>93</v>
      </c>
      <c r="B94" s="31" t="s">
        <v>482</v>
      </c>
      <c r="C94" s="31" t="s">
        <v>473</v>
      </c>
      <c r="D94" s="31" t="s">
        <v>475</v>
      </c>
      <c r="E94" s="31" t="s">
        <v>520</v>
      </c>
      <c r="F94" s="26">
        <v>1</v>
      </c>
      <c r="G94" s="26"/>
      <c r="H94" s="6">
        <v>170</v>
      </c>
      <c r="I94" s="6">
        <v>128</v>
      </c>
      <c r="J94" s="9">
        <f t="shared" si="21"/>
        <v>0.75294117647058822</v>
      </c>
      <c r="K94" s="2">
        <v>33.890799999999999</v>
      </c>
      <c r="L94" s="12">
        <v>35.183999999999997</v>
      </c>
      <c r="M94" s="6">
        <v>31.286000000000001</v>
      </c>
      <c r="N94" s="6">
        <v>36.179000000000002</v>
      </c>
      <c r="O94" s="12">
        <f t="shared" si="22"/>
        <v>6.4681716741273583</v>
      </c>
      <c r="P94" s="10">
        <v>223.5</v>
      </c>
      <c r="Q94" s="11">
        <v>3.95</v>
      </c>
      <c r="R94" s="6">
        <f t="shared" si="15"/>
        <v>15.74228187919463</v>
      </c>
      <c r="S94" s="6">
        <f t="shared" si="18"/>
        <v>63.523192360163719</v>
      </c>
      <c r="T94" s="19">
        <f t="shared" si="20"/>
        <v>1.1970676845487598</v>
      </c>
      <c r="U94" s="11">
        <v>0.71</v>
      </c>
      <c r="V94" s="11">
        <v>0.79</v>
      </c>
      <c r="W94" s="11">
        <v>0.69</v>
      </c>
      <c r="X94" s="20">
        <f t="shared" si="16"/>
        <v>0.73</v>
      </c>
      <c r="Y94" s="9">
        <f t="shared" si="19"/>
        <v>87.018071726251662</v>
      </c>
      <c r="Z94" s="6">
        <f t="shared" si="17"/>
        <v>56.582278481012658</v>
      </c>
      <c r="AA94" s="7"/>
    </row>
    <row r="95" spans="1:27" x14ac:dyDescent="0.3">
      <c r="A95" s="31" t="s">
        <v>94</v>
      </c>
      <c r="B95" s="31" t="s">
        <v>482</v>
      </c>
      <c r="C95" s="31" t="s">
        <v>473</v>
      </c>
      <c r="D95" s="31" t="s">
        <v>475</v>
      </c>
      <c r="E95" s="31" t="s">
        <v>524</v>
      </c>
      <c r="F95" s="26">
        <v>1</v>
      </c>
      <c r="G95" s="26"/>
      <c r="H95" s="6" t="s">
        <v>8</v>
      </c>
      <c r="I95" s="6"/>
      <c r="J95" s="9" t="str">
        <f t="shared" si="21"/>
        <v/>
      </c>
      <c r="K95" s="2" t="s">
        <v>8</v>
      </c>
      <c r="L95" s="11"/>
      <c r="M95" s="6"/>
      <c r="N95" s="6"/>
      <c r="O95" s="12" t="str">
        <f t="shared" si="22"/>
        <v/>
      </c>
      <c r="P95" s="10" t="s">
        <v>8</v>
      </c>
      <c r="Q95" s="11"/>
      <c r="R95" s="6" t="str">
        <f t="shared" si="15"/>
        <v/>
      </c>
      <c r="S95" s="6"/>
      <c r="T95" s="19" t="str">
        <f t="shared" si="20"/>
        <v/>
      </c>
      <c r="U95" s="11"/>
      <c r="V95" s="11"/>
      <c r="W95" s="11"/>
      <c r="X95" s="20"/>
      <c r="Y95" s="9" t="str">
        <f t="shared" si="19"/>
        <v/>
      </c>
      <c r="Z95" s="6" t="str">
        <f t="shared" si="17"/>
        <v/>
      </c>
      <c r="AA95" s="7"/>
    </row>
    <row r="96" spans="1:27" x14ac:dyDescent="0.3">
      <c r="A96" s="31" t="s">
        <v>95</v>
      </c>
      <c r="B96" s="31" t="s">
        <v>482</v>
      </c>
      <c r="C96" s="31" t="s">
        <v>473</v>
      </c>
      <c r="D96" s="31" t="s">
        <v>475</v>
      </c>
      <c r="E96" s="31" t="s">
        <v>524</v>
      </c>
      <c r="F96" s="26">
        <v>1</v>
      </c>
      <c r="G96" s="26"/>
      <c r="H96" s="6" t="s">
        <v>8</v>
      </c>
      <c r="I96" s="6"/>
      <c r="J96" s="9" t="str">
        <f t="shared" si="21"/>
        <v/>
      </c>
      <c r="K96" s="2" t="s">
        <v>8</v>
      </c>
      <c r="L96" s="11"/>
      <c r="M96" s="6"/>
      <c r="N96" s="6"/>
      <c r="O96" s="12" t="str">
        <f t="shared" si="22"/>
        <v/>
      </c>
      <c r="P96" s="10" t="s">
        <v>8</v>
      </c>
      <c r="Q96" s="11"/>
      <c r="R96" s="6" t="str">
        <f t="shared" si="15"/>
        <v/>
      </c>
      <c r="S96" s="6"/>
      <c r="T96" s="19" t="str">
        <f t="shared" si="20"/>
        <v/>
      </c>
      <c r="U96" s="11"/>
      <c r="V96" s="11"/>
      <c r="W96" s="11"/>
      <c r="X96" s="20"/>
      <c r="Y96" s="9" t="str">
        <f t="shared" si="19"/>
        <v/>
      </c>
      <c r="Z96" s="6" t="str">
        <f t="shared" si="17"/>
        <v/>
      </c>
      <c r="AA96" s="7"/>
    </row>
    <row r="97" spans="1:27" x14ac:dyDescent="0.3">
      <c r="A97" s="31" t="s">
        <v>96</v>
      </c>
      <c r="B97" s="31" t="s">
        <v>482</v>
      </c>
      <c r="C97" s="31" t="s">
        <v>473</v>
      </c>
      <c r="D97" s="31" t="s">
        <v>475</v>
      </c>
      <c r="E97" s="31" t="s">
        <v>524</v>
      </c>
      <c r="F97" s="26">
        <v>1</v>
      </c>
      <c r="G97" s="26"/>
      <c r="H97" s="6" t="s">
        <v>8</v>
      </c>
      <c r="I97" s="6"/>
      <c r="J97" s="9" t="str">
        <f t="shared" si="21"/>
        <v/>
      </c>
      <c r="K97" s="2" t="s">
        <v>8</v>
      </c>
      <c r="L97" s="11"/>
      <c r="M97" s="6"/>
      <c r="N97" s="6"/>
      <c r="O97" s="12" t="str">
        <f t="shared" si="22"/>
        <v/>
      </c>
      <c r="P97" s="10" t="s">
        <v>8</v>
      </c>
      <c r="Q97" s="11"/>
      <c r="R97" s="6" t="str">
        <f t="shared" si="15"/>
        <v/>
      </c>
      <c r="S97" s="6"/>
      <c r="T97" s="19" t="str">
        <f t="shared" si="20"/>
        <v/>
      </c>
      <c r="U97" s="11"/>
      <c r="V97" s="11"/>
      <c r="W97" s="11"/>
      <c r="X97" s="20"/>
      <c r="Y97" s="9" t="str">
        <f t="shared" si="19"/>
        <v/>
      </c>
      <c r="Z97" s="6" t="str">
        <f t="shared" si="17"/>
        <v/>
      </c>
      <c r="AA97" s="7"/>
    </row>
    <row r="98" spans="1:27" x14ac:dyDescent="0.3">
      <c r="A98" s="31" t="s">
        <v>97</v>
      </c>
      <c r="B98" s="31" t="s">
        <v>482</v>
      </c>
      <c r="C98" s="31" t="s">
        <v>473</v>
      </c>
      <c r="D98" s="31" t="s">
        <v>475</v>
      </c>
      <c r="E98" s="31" t="s">
        <v>524</v>
      </c>
      <c r="F98" s="26">
        <v>1</v>
      </c>
      <c r="G98" s="26"/>
      <c r="H98" s="6" t="s">
        <v>8</v>
      </c>
      <c r="I98" s="6"/>
      <c r="J98" s="9" t="str">
        <f t="shared" si="21"/>
        <v/>
      </c>
      <c r="K98" s="2" t="s">
        <v>8</v>
      </c>
      <c r="L98" s="11"/>
      <c r="M98" s="6"/>
      <c r="N98" s="6"/>
      <c r="O98" s="12" t="str">
        <f t="shared" si="22"/>
        <v/>
      </c>
      <c r="P98" s="10" t="s">
        <v>8</v>
      </c>
      <c r="Q98" s="11"/>
      <c r="R98" s="6" t="str">
        <f t="shared" si="15"/>
        <v/>
      </c>
      <c r="S98" s="6"/>
      <c r="T98" s="19" t="str">
        <f t="shared" si="20"/>
        <v/>
      </c>
      <c r="U98" s="11"/>
      <c r="V98" s="11"/>
      <c r="W98" s="11"/>
      <c r="X98" s="20"/>
      <c r="Y98" s="9" t="str">
        <f t="shared" si="19"/>
        <v/>
      </c>
      <c r="Z98" s="6" t="str">
        <f t="shared" ref="Z98:Z128" si="23">IF(Q98&gt;0,P98/Q98,"")</f>
        <v/>
      </c>
      <c r="AA98" s="7"/>
    </row>
    <row r="99" spans="1:27" x14ac:dyDescent="0.3">
      <c r="A99" s="31" t="s">
        <v>98</v>
      </c>
      <c r="B99" s="31" t="s">
        <v>482</v>
      </c>
      <c r="C99" s="31" t="s">
        <v>473</v>
      </c>
      <c r="D99" s="31" t="s">
        <v>475</v>
      </c>
      <c r="E99" s="31" t="s">
        <v>524</v>
      </c>
      <c r="F99" s="26">
        <v>1</v>
      </c>
      <c r="G99" s="26"/>
      <c r="H99" s="6" t="s">
        <v>8</v>
      </c>
      <c r="I99" s="6"/>
      <c r="J99" s="9" t="str">
        <f t="shared" si="21"/>
        <v/>
      </c>
      <c r="K99" s="2" t="s">
        <v>8</v>
      </c>
      <c r="L99" s="11"/>
      <c r="M99" s="6"/>
      <c r="N99" s="6"/>
      <c r="O99" s="12" t="str">
        <f t="shared" si="22"/>
        <v/>
      </c>
      <c r="P99" s="10" t="s">
        <v>8</v>
      </c>
      <c r="Q99" s="11"/>
      <c r="R99" s="6" t="str">
        <f t="shared" si="15"/>
        <v/>
      </c>
      <c r="S99" s="6"/>
      <c r="T99" s="19" t="str">
        <f t="shared" si="20"/>
        <v/>
      </c>
      <c r="U99" s="11"/>
      <c r="V99" s="11"/>
      <c r="W99" s="11"/>
      <c r="X99" s="20"/>
      <c r="Y99" s="9" t="str">
        <f t="shared" si="19"/>
        <v/>
      </c>
      <c r="Z99" s="6" t="str">
        <f t="shared" si="23"/>
        <v/>
      </c>
      <c r="AA99" s="7"/>
    </row>
    <row r="100" spans="1:27" x14ac:dyDescent="0.3">
      <c r="A100" s="31" t="s">
        <v>99</v>
      </c>
      <c r="B100" s="31" t="s">
        <v>482</v>
      </c>
      <c r="C100" s="31" t="s">
        <v>473</v>
      </c>
      <c r="D100" s="31" t="s">
        <v>475</v>
      </c>
      <c r="E100" s="31" t="s">
        <v>524</v>
      </c>
      <c r="F100" s="26">
        <v>1</v>
      </c>
      <c r="G100" s="26"/>
      <c r="H100" s="6" t="s">
        <v>8</v>
      </c>
      <c r="I100" s="6"/>
      <c r="J100" s="9" t="str">
        <f t="shared" si="21"/>
        <v/>
      </c>
      <c r="K100" s="2" t="s">
        <v>8</v>
      </c>
      <c r="L100" s="11"/>
      <c r="M100" s="6"/>
      <c r="N100" s="6"/>
      <c r="O100" s="12" t="str">
        <f t="shared" si="22"/>
        <v/>
      </c>
      <c r="P100" s="10" t="s">
        <v>8</v>
      </c>
      <c r="Q100" s="11"/>
      <c r="R100" s="6" t="str">
        <f t="shared" si="15"/>
        <v/>
      </c>
      <c r="S100" s="6"/>
      <c r="T100" s="19" t="str">
        <f t="shared" si="20"/>
        <v/>
      </c>
      <c r="U100" s="11"/>
      <c r="V100" s="11"/>
      <c r="W100" s="11"/>
      <c r="X100" s="20"/>
      <c r="Y100" s="9" t="str">
        <f t="shared" si="19"/>
        <v/>
      </c>
      <c r="Z100" s="6" t="str">
        <f t="shared" si="23"/>
        <v/>
      </c>
      <c r="AA100" s="7"/>
    </row>
    <row r="101" spans="1:27" x14ac:dyDescent="0.3">
      <c r="A101" s="31" t="s">
        <v>100</v>
      </c>
      <c r="B101" s="31" t="s">
        <v>482</v>
      </c>
      <c r="C101" s="31" t="s">
        <v>473</v>
      </c>
      <c r="D101" s="31" t="s">
        <v>475</v>
      </c>
      <c r="E101" s="31" t="s">
        <v>524</v>
      </c>
      <c r="F101" s="26">
        <v>1</v>
      </c>
      <c r="G101" s="26"/>
      <c r="H101" s="6" t="s">
        <v>8</v>
      </c>
      <c r="I101" s="6"/>
      <c r="J101" s="9" t="str">
        <f t="shared" si="21"/>
        <v/>
      </c>
      <c r="K101" s="2" t="s">
        <v>8</v>
      </c>
      <c r="L101" s="11"/>
      <c r="M101" s="6"/>
      <c r="N101" s="6"/>
      <c r="O101" s="12" t="str">
        <f t="shared" si="22"/>
        <v/>
      </c>
      <c r="P101" s="10" t="s">
        <v>8</v>
      </c>
      <c r="Q101" s="11"/>
      <c r="R101" s="6" t="str">
        <f t="shared" si="15"/>
        <v/>
      </c>
      <c r="S101" s="6"/>
      <c r="T101" s="19" t="str">
        <f t="shared" si="20"/>
        <v/>
      </c>
      <c r="U101" s="11"/>
      <c r="V101" s="11"/>
      <c r="W101" s="11"/>
      <c r="X101" s="20"/>
      <c r="Y101" s="9" t="str">
        <f t="shared" si="19"/>
        <v/>
      </c>
      <c r="Z101" s="6" t="str">
        <f t="shared" si="23"/>
        <v/>
      </c>
      <c r="AA101" s="7"/>
    </row>
    <row r="102" spans="1:27" x14ac:dyDescent="0.3">
      <c r="A102" s="31" t="s">
        <v>101</v>
      </c>
      <c r="B102" s="31" t="s">
        <v>482</v>
      </c>
      <c r="C102" s="31" t="s">
        <v>473</v>
      </c>
      <c r="D102" s="31" t="s">
        <v>475</v>
      </c>
      <c r="E102" s="31" t="s">
        <v>525</v>
      </c>
      <c r="F102" s="26">
        <v>1</v>
      </c>
      <c r="G102" s="26"/>
      <c r="H102" s="6">
        <v>305</v>
      </c>
      <c r="I102" s="6">
        <v>196</v>
      </c>
      <c r="J102" s="9">
        <f t="shared" si="21"/>
        <v>0.64262295081967213</v>
      </c>
      <c r="K102" s="2">
        <v>26.668499999999998</v>
      </c>
      <c r="L102" s="12">
        <v>26.434999999999999</v>
      </c>
      <c r="M102" s="6">
        <v>23.59</v>
      </c>
      <c r="N102" s="6">
        <v>30.994</v>
      </c>
      <c r="O102" s="12">
        <f t="shared" si="22"/>
        <v>6.381366061472491</v>
      </c>
      <c r="P102" s="10">
        <v>213.10000000000002</v>
      </c>
      <c r="Q102" s="11">
        <v>3.06</v>
      </c>
      <c r="R102" s="6">
        <f t="shared" si="15"/>
        <v>12.40497419052088</v>
      </c>
      <c r="S102" s="6">
        <f t="shared" si="18"/>
        <v>80.612823907698129</v>
      </c>
      <c r="T102" s="19">
        <f t="shared" si="20"/>
        <v>1.0935958650269282</v>
      </c>
      <c r="U102" s="11">
        <v>0.84</v>
      </c>
      <c r="V102" s="11">
        <v>0.88</v>
      </c>
      <c r="W102" s="11">
        <v>0.8</v>
      </c>
      <c r="X102" s="20">
        <f t="shared" si="16"/>
        <v>0.84</v>
      </c>
      <c r="Y102" s="9">
        <f t="shared" si="19"/>
        <v>95.967647509164451</v>
      </c>
      <c r="Z102" s="6">
        <f t="shared" si="23"/>
        <v>69.640522875816998</v>
      </c>
      <c r="AA102" s="7"/>
    </row>
    <row r="103" spans="1:27" x14ac:dyDescent="0.3">
      <c r="A103" s="31" t="s">
        <v>102</v>
      </c>
      <c r="B103" s="31" t="s">
        <v>482</v>
      </c>
      <c r="C103" s="31" t="s">
        <v>473</v>
      </c>
      <c r="D103" s="31" t="s">
        <v>475</v>
      </c>
      <c r="E103" s="31" t="s">
        <v>525</v>
      </c>
      <c r="F103" s="26">
        <v>1</v>
      </c>
      <c r="G103" s="26"/>
      <c r="H103" s="6" t="s">
        <v>8</v>
      </c>
      <c r="I103" s="6"/>
      <c r="J103" s="9" t="str">
        <f t="shared" si="21"/>
        <v/>
      </c>
      <c r="K103" s="2" t="s">
        <v>8</v>
      </c>
      <c r="L103" s="12">
        <v>29.863</v>
      </c>
      <c r="M103" s="6">
        <v>25.815000000000001</v>
      </c>
      <c r="N103" s="6">
        <v>26.302</v>
      </c>
      <c r="O103" s="12">
        <f t="shared" si="22"/>
        <v>5.1766965581799003</v>
      </c>
      <c r="P103" s="10">
        <v>203.3</v>
      </c>
      <c r="Q103" s="11">
        <v>3.68</v>
      </c>
      <c r="R103" s="6">
        <f t="shared" si="15"/>
        <v>14.689129365469746</v>
      </c>
      <c r="S103" s="6">
        <f t="shared" si="18"/>
        <v>68.07755416401568</v>
      </c>
      <c r="T103" s="19">
        <f t="shared" si="20"/>
        <v>1.1669960556284122</v>
      </c>
      <c r="U103" s="11">
        <v>0.87</v>
      </c>
      <c r="V103" s="11">
        <v>0.96</v>
      </c>
      <c r="W103" s="11">
        <v>0.86</v>
      </c>
      <c r="X103" s="20">
        <f t="shared" si="16"/>
        <v>0.89666666666666661</v>
      </c>
      <c r="Y103" s="9">
        <f t="shared" si="19"/>
        <v>75.922922859497035</v>
      </c>
      <c r="Z103" s="6">
        <f t="shared" si="23"/>
        <v>55.244565217391305</v>
      </c>
      <c r="AA103" s="7"/>
    </row>
    <row r="104" spans="1:27" x14ac:dyDescent="0.3">
      <c r="A104" s="31" t="s">
        <v>103</v>
      </c>
      <c r="B104" s="31" t="s">
        <v>482</v>
      </c>
      <c r="C104" s="31" t="s">
        <v>473</v>
      </c>
      <c r="D104" s="31" t="s">
        <v>475</v>
      </c>
      <c r="E104" s="31" t="s">
        <v>525</v>
      </c>
      <c r="F104" s="26">
        <v>1</v>
      </c>
      <c r="G104" s="26"/>
      <c r="H104" s="6">
        <v>230</v>
      </c>
      <c r="I104" s="6">
        <v>163</v>
      </c>
      <c r="J104" s="9">
        <f t="shared" si="21"/>
        <v>0.70869565217391306</v>
      </c>
      <c r="K104" s="2" t="s">
        <v>8</v>
      </c>
      <c r="L104" s="12">
        <v>23.472000000000001</v>
      </c>
      <c r="M104" s="6">
        <v>20.215</v>
      </c>
      <c r="N104" s="6">
        <v>20.236000000000001</v>
      </c>
      <c r="O104" s="12">
        <f t="shared" si="22"/>
        <v>4.5007801340971492</v>
      </c>
      <c r="P104" s="10">
        <v>147.10000000000002</v>
      </c>
      <c r="Q104" s="11">
        <v>3.09</v>
      </c>
      <c r="R104" s="6">
        <f t="shared" si="15"/>
        <v>15.956492182188986</v>
      </c>
      <c r="S104" s="6">
        <f t="shared" si="18"/>
        <v>62.670415814587599</v>
      </c>
      <c r="T104" s="19">
        <f t="shared" ref="T104:T133" si="24">IF(L104&gt;0,LOG10(R104),"")</f>
        <v>1.2029374237716772</v>
      </c>
      <c r="U104" s="11">
        <v>0.89</v>
      </c>
      <c r="V104" s="11">
        <v>0.98</v>
      </c>
      <c r="W104" s="11">
        <v>0.92</v>
      </c>
      <c r="X104" s="20">
        <f t="shared" si="16"/>
        <v>0.93</v>
      </c>
      <c r="Y104" s="9">
        <f t="shared" si="19"/>
        <v>67.387543886653333</v>
      </c>
      <c r="Z104" s="6">
        <f t="shared" si="23"/>
        <v>47.605177993527519</v>
      </c>
      <c r="AA104" s="7"/>
    </row>
    <row r="105" spans="1:27" x14ac:dyDescent="0.3">
      <c r="A105" s="31" t="s">
        <v>104</v>
      </c>
      <c r="B105" s="31" t="s">
        <v>482</v>
      </c>
      <c r="C105" s="31" t="s">
        <v>473</v>
      </c>
      <c r="D105" s="31" t="s">
        <v>475</v>
      </c>
      <c r="E105" s="31" t="s">
        <v>525</v>
      </c>
      <c r="F105" s="26">
        <v>1</v>
      </c>
      <c r="G105" s="26"/>
      <c r="H105" s="6">
        <v>236</v>
      </c>
      <c r="I105" s="6">
        <v>154</v>
      </c>
      <c r="J105" s="9">
        <f t="shared" si="21"/>
        <v>0.65254237288135597</v>
      </c>
      <c r="K105" s="2">
        <v>28.310000000000002</v>
      </c>
      <c r="L105" s="12">
        <v>25.556000000000001</v>
      </c>
      <c r="M105" s="6">
        <v>23.178999999999998</v>
      </c>
      <c r="N105" s="6">
        <v>22.032</v>
      </c>
      <c r="O105" s="12">
        <f t="shared" si="22"/>
        <v>4.5762166317665525</v>
      </c>
      <c r="P105" s="10">
        <v>125.2</v>
      </c>
      <c r="Q105" s="11">
        <v>2.56</v>
      </c>
      <c r="R105" s="6">
        <f t="shared" si="15"/>
        <v>20.412140575079874</v>
      </c>
      <c r="S105" s="6">
        <f t="shared" si="18"/>
        <v>48.990452339959312</v>
      </c>
      <c r="T105" s="19">
        <f t="shared" si="24"/>
        <v>1.3098885505856914</v>
      </c>
      <c r="U105" s="11">
        <v>0.55000000000000004</v>
      </c>
      <c r="V105" s="11">
        <v>0.56000000000000005</v>
      </c>
      <c r="W105" s="11">
        <v>0.59</v>
      </c>
      <c r="X105" s="20">
        <f t="shared" si="16"/>
        <v>0.56666666666666676</v>
      </c>
      <c r="Y105" s="9">
        <f t="shared" si="19"/>
        <v>86.453739423457577</v>
      </c>
      <c r="Z105" s="6">
        <f t="shared" si="23"/>
        <v>48.90625</v>
      </c>
      <c r="AA105" s="7"/>
    </row>
    <row r="106" spans="1:27" x14ac:dyDescent="0.3">
      <c r="A106" s="31" t="s">
        <v>105</v>
      </c>
      <c r="B106" s="31" t="s">
        <v>482</v>
      </c>
      <c r="C106" s="31" t="s">
        <v>473</v>
      </c>
      <c r="D106" s="31" t="s">
        <v>475</v>
      </c>
      <c r="E106" s="31" t="s">
        <v>525</v>
      </c>
      <c r="F106" s="26">
        <v>1</v>
      </c>
      <c r="G106" s="26"/>
      <c r="H106" s="6">
        <v>219</v>
      </c>
      <c r="I106" s="6">
        <v>61</v>
      </c>
      <c r="J106" s="9">
        <f t="shared" si="21"/>
        <v>0.27853881278538811</v>
      </c>
      <c r="K106" s="2" t="s">
        <v>8</v>
      </c>
      <c r="L106" s="12">
        <v>16.510999999999999</v>
      </c>
      <c r="M106" s="6">
        <v>14.688000000000001</v>
      </c>
      <c r="N106" s="6">
        <v>17.224</v>
      </c>
      <c r="O106" s="12">
        <f t="shared" si="22"/>
        <v>4.4942029956877558</v>
      </c>
      <c r="P106" s="10">
        <v>77.600000000000009</v>
      </c>
      <c r="Q106" s="11">
        <v>1.84</v>
      </c>
      <c r="R106" s="6">
        <f t="shared" si="15"/>
        <v>21.277061855670098</v>
      </c>
      <c r="S106" s="6">
        <f t="shared" si="18"/>
        <v>46.998970383380779</v>
      </c>
      <c r="T106" s="19">
        <f t="shared" si="24"/>
        <v>1.3279116561433069</v>
      </c>
      <c r="U106" s="11">
        <v>0.71</v>
      </c>
      <c r="V106" s="11">
        <v>0.79</v>
      </c>
      <c r="W106" s="11">
        <v>0.78</v>
      </c>
      <c r="X106" s="20">
        <f t="shared" si="16"/>
        <v>0.76000000000000012</v>
      </c>
      <c r="Y106" s="9">
        <f t="shared" si="19"/>
        <v>61.840750504448387</v>
      </c>
      <c r="Z106" s="6">
        <f t="shared" si="23"/>
        <v>42.173913043478265</v>
      </c>
      <c r="AA106" s="7"/>
    </row>
    <row r="107" spans="1:27" x14ac:dyDescent="0.3">
      <c r="A107" s="31" t="s">
        <v>106</v>
      </c>
      <c r="B107" s="31" t="s">
        <v>482</v>
      </c>
      <c r="C107" s="31" t="s">
        <v>473</v>
      </c>
      <c r="D107" s="31" t="s">
        <v>475</v>
      </c>
      <c r="E107" s="31" t="s">
        <v>525</v>
      </c>
      <c r="F107" s="26">
        <v>1</v>
      </c>
      <c r="G107" s="26"/>
      <c r="H107" s="6">
        <v>340</v>
      </c>
      <c r="I107" s="6">
        <v>203</v>
      </c>
      <c r="J107" s="9">
        <f t="shared" si="21"/>
        <v>0.59705882352941175</v>
      </c>
      <c r="K107" s="2" t="s">
        <v>8</v>
      </c>
      <c r="L107" s="12">
        <v>45.686</v>
      </c>
      <c r="M107" s="6">
        <v>42.177999999999997</v>
      </c>
      <c r="N107" s="6">
        <v>38.156999999999996</v>
      </c>
      <c r="O107" s="12">
        <f t="shared" si="22"/>
        <v>5.875316013365679</v>
      </c>
      <c r="P107" s="10">
        <v>274.39999999999998</v>
      </c>
      <c r="Q107" s="11">
        <v>5.67</v>
      </c>
      <c r="R107" s="6">
        <f t="shared" si="15"/>
        <v>16.649416909620992</v>
      </c>
      <c r="S107" s="6">
        <f t="shared" si="18"/>
        <v>60.062163463643124</v>
      </c>
      <c r="T107" s="19">
        <f t="shared" si="24"/>
        <v>1.2213990283907878</v>
      </c>
      <c r="U107" s="11">
        <v>0.89</v>
      </c>
      <c r="V107" s="11">
        <v>0.87</v>
      </c>
      <c r="W107" s="11">
        <v>0.86</v>
      </c>
      <c r="X107" s="20">
        <f t="shared" si="16"/>
        <v>0.87333333333333341</v>
      </c>
      <c r="Y107" s="9">
        <f t="shared" si="19"/>
        <v>68.773469614858541</v>
      </c>
      <c r="Z107" s="6">
        <f t="shared" si="23"/>
        <v>48.395061728395056</v>
      </c>
      <c r="AA107" s="7"/>
    </row>
    <row r="108" spans="1:27" x14ac:dyDescent="0.3">
      <c r="A108" s="31" t="s">
        <v>107</v>
      </c>
      <c r="B108" s="31" t="s">
        <v>482</v>
      </c>
      <c r="C108" s="31" t="s">
        <v>473</v>
      </c>
      <c r="D108" s="31" t="s">
        <v>475</v>
      </c>
      <c r="E108" s="31" t="s">
        <v>526</v>
      </c>
      <c r="F108" s="26">
        <v>1</v>
      </c>
      <c r="G108" s="26"/>
      <c r="H108" s="6" t="s">
        <v>8</v>
      </c>
      <c r="I108" s="6"/>
      <c r="J108" s="9" t="str">
        <f t="shared" si="21"/>
        <v/>
      </c>
      <c r="K108" s="2">
        <v>27.81</v>
      </c>
      <c r="L108" s="12">
        <v>39.773000000000003</v>
      </c>
      <c r="M108" s="6">
        <v>34.911999999999999</v>
      </c>
      <c r="N108" s="6">
        <v>39.055999999999997</v>
      </c>
      <c r="O108" s="12">
        <f t="shared" si="22"/>
        <v>6.6099838383164569</v>
      </c>
      <c r="P108" s="10">
        <v>243.9</v>
      </c>
      <c r="Q108" s="11">
        <v>4.84</v>
      </c>
      <c r="R108" s="6">
        <f t="shared" si="15"/>
        <v>16.307093070930712</v>
      </c>
      <c r="S108" s="6">
        <f t="shared" si="18"/>
        <v>61.323008070801798</v>
      </c>
      <c r="T108" s="19">
        <f t="shared" si="24"/>
        <v>1.2123765498954706</v>
      </c>
      <c r="U108" s="11">
        <v>0.56999999999999995</v>
      </c>
      <c r="V108" s="11">
        <v>0.77</v>
      </c>
      <c r="W108" s="11">
        <v>0.7</v>
      </c>
      <c r="X108" s="20">
        <f t="shared" si="16"/>
        <v>0.68</v>
      </c>
      <c r="Y108" s="9">
        <f t="shared" si="19"/>
        <v>90.180894221767346</v>
      </c>
      <c r="Z108" s="6">
        <f t="shared" si="23"/>
        <v>50.392561983471076</v>
      </c>
      <c r="AA108" s="7"/>
    </row>
    <row r="109" spans="1:27" x14ac:dyDescent="0.3">
      <c r="A109" s="31" t="s">
        <v>108</v>
      </c>
      <c r="B109" s="31" t="s">
        <v>482</v>
      </c>
      <c r="C109" s="31" t="s">
        <v>473</v>
      </c>
      <c r="D109" s="31" t="s">
        <v>475</v>
      </c>
      <c r="E109" s="31" t="s">
        <v>526</v>
      </c>
      <c r="F109" s="26">
        <v>1</v>
      </c>
      <c r="G109" s="26"/>
      <c r="H109" s="6">
        <v>366</v>
      </c>
      <c r="I109" s="6">
        <v>87</v>
      </c>
      <c r="J109" s="9">
        <f t="shared" si="21"/>
        <v>0.23770491803278687</v>
      </c>
      <c r="K109" s="2">
        <v>21.502400000000002</v>
      </c>
      <c r="L109" s="12">
        <v>43.823</v>
      </c>
      <c r="M109" s="6">
        <v>36.598999999999997</v>
      </c>
      <c r="N109" s="6">
        <v>39.137999999999998</v>
      </c>
      <c r="O109" s="12">
        <f t="shared" si="22"/>
        <v>6.4694002246035271</v>
      </c>
      <c r="P109" s="10">
        <v>188.79999999999998</v>
      </c>
      <c r="Q109" s="11">
        <v>5.33</v>
      </c>
      <c r="R109" s="6">
        <f t="shared" si="15"/>
        <v>23.211334745762713</v>
      </c>
      <c r="S109" s="6">
        <f t="shared" si="18"/>
        <v>43.082399653150169</v>
      </c>
      <c r="T109" s="19">
        <f t="shared" si="24"/>
        <v>1.3657001148657586</v>
      </c>
      <c r="U109" s="11">
        <v>0.4</v>
      </c>
      <c r="V109" s="11">
        <v>0.49</v>
      </c>
      <c r="W109" s="11">
        <v>0.45</v>
      </c>
      <c r="X109" s="20">
        <f t="shared" si="16"/>
        <v>0.44666666666666671</v>
      </c>
      <c r="Y109" s="9">
        <f t="shared" si="19"/>
        <v>96.453133551828714</v>
      </c>
      <c r="Z109" s="6">
        <f t="shared" si="23"/>
        <v>35.42213883677298</v>
      </c>
      <c r="AA109" s="7"/>
    </row>
    <row r="110" spans="1:27" x14ac:dyDescent="0.3">
      <c r="A110" s="31" t="s">
        <v>109</v>
      </c>
      <c r="B110" s="31" t="s">
        <v>482</v>
      </c>
      <c r="C110" s="31" t="s">
        <v>473</v>
      </c>
      <c r="D110" s="31" t="s">
        <v>475</v>
      </c>
      <c r="E110" s="31" t="s">
        <v>526</v>
      </c>
      <c r="F110" s="26">
        <v>1</v>
      </c>
      <c r="G110" s="26"/>
      <c r="H110" s="6">
        <v>164</v>
      </c>
      <c r="I110" s="6">
        <v>93</v>
      </c>
      <c r="J110" s="9">
        <f t="shared" si="21"/>
        <v>0.56707317073170727</v>
      </c>
      <c r="K110" s="2" t="s">
        <v>8</v>
      </c>
      <c r="L110" s="12">
        <v>10.007999999999999</v>
      </c>
      <c r="M110" s="6">
        <v>8.33</v>
      </c>
      <c r="N110" s="6">
        <v>12.26</v>
      </c>
      <c r="O110" s="12">
        <f t="shared" si="22"/>
        <v>4.2478382327792028</v>
      </c>
      <c r="P110" s="10">
        <v>53.199999999999996</v>
      </c>
      <c r="Q110" s="11">
        <v>1.22</v>
      </c>
      <c r="R110" s="6">
        <f t="shared" si="15"/>
        <v>18.81203007518797</v>
      </c>
      <c r="S110" s="6">
        <f t="shared" si="18"/>
        <v>53.157474020783383</v>
      </c>
      <c r="T110" s="19">
        <f t="shared" si="24"/>
        <v>1.2744356643903154</v>
      </c>
      <c r="U110" s="11">
        <v>0.83</v>
      </c>
      <c r="V110" s="11">
        <v>0.92</v>
      </c>
      <c r="W110" s="11">
        <v>0.73</v>
      </c>
      <c r="X110" s="20">
        <f t="shared" si="16"/>
        <v>0.82666666666666666</v>
      </c>
      <c r="Y110" s="9">
        <f t="shared" si="19"/>
        <v>64.303395992883111</v>
      </c>
      <c r="Z110" s="6">
        <f t="shared" si="23"/>
        <v>43.606557377049178</v>
      </c>
      <c r="AA110" s="7"/>
    </row>
    <row r="111" spans="1:27" x14ac:dyDescent="0.3">
      <c r="A111" s="31" t="s">
        <v>110</v>
      </c>
      <c r="B111" s="31" t="s">
        <v>482</v>
      </c>
      <c r="C111" s="31" t="s">
        <v>473</v>
      </c>
      <c r="D111" s="31" t="s">
        <v>475</v>
      </c>
      <c r="E111" s="31" t="s">
        <v>526</v>
      </c>
      <c r="F111" s="26">
        <v>1</v>
      </c>
      <c r="G111" s="26"/>
      <c r="H111" s="6">
        <v>288</v>
      </c>
      <c r="I111" s="6">
        <v>159</v>
      </c>
      <c r="J111" s="9">
        <f t="shared" si="21"/>
        <v>0.55208333333333337</v>
      </c>
      <c r="K111" s="2" t="s">
        <v>8</v>
      </c>
      <c r="L111" s="12">
        <v>22.664999999999999</v>
      </c>
      <c r="M111" s="6">
        <v>19.577000000000002</v>
      </c>
      <c r="N111" s="6">
        <v>22.472000000000001</v>
      </c>
      <c r="O111" s="12">
        <f t="shared" si="22"/>
        <v>5.0788882331906944</v>
      </c>
      <c r="P111" s="10">
        <v>137</v>
      </c>
      <c r="Q111" s="11">
        <v>2.5299999999999998</v>
      </c>
      <c r="R111" s="6">
        <f t="shared" si="15"/>
        <v>16.543795620437958</v>
      </c>
      <c r="S111" s="6">
        <f t="shared" si="18"/>
        <v>60.445621001544239</v>
      </c>
      <c r="T111" s="19">
        <f t="shared" si="24"/>
        <v>1.2186351562383</v>
      </c>
      <c r="U111" s="11">
        <v>0.72</v>
      </c>
      <c r="V111" s="11">
        <v>0.72</v>
      </c>
      <c r="W111" s="11">
        <v>0.72</v>
      </c>
      <c r="X111" s="20">
        <f t="shared" si="16"/>
        <v>0.72000000000000008</v>
      </c>
      <c r="Y111" s="9">
        <f t="shared" si="19"/>
        <v>83.952251391033656</v>
      </c>
      <c r="Z111" s="6">
        <f t="shared" si="23"/>
        <v>54.1501976284585</v>
      </c>
      <c r="AA111" s="7"/>
    </row>
    <row r="112" spans="1:27" x14ac:dyDescent="0.3">
      <c r="A112" s="31" t="s">
        <v>111</v>
      </c>
      <c r="B112" s="31" t="s">
        <v>482</v>
      </c>
      <c r="C112" s="31" t="s">
        <v>473</v>
      </c>
      <c r="D112" s="31" t="s">
        <v>475</v>
      </c>
      <c r="E112" s="31" t="s">
        <v>526</v>
      </c>
      <c r="F112" s="26">
        <v>1</v>
      </c>
      <c r="G112" s="26"/>
      <c r="H112" s="6">
        <v>275</v>
      </c>
      <c r="I112" s="6">
        <v>149</v>
      </c>
      <c r="J112" s="9">
        <f t="shared" si="21"/>
        <v>0.54181818181818187</v>
      </c>
      <c r="K112" s="2" t="s">
        <v>8</v>
      </c>
      <c r="L112" s="12">
        <v>26.625</v>
      </c>
      <c r="M112" s="6">
        <v>24.584</v>
      </c>
      <c r="N112" s="6">
        <v>24.81</v>
      </c>
      <c r="O112" s="12">
        <f t="shared" si="22"/>
        <v>5.0038063123440946</v>
      </c>
      <c r="P112" s="10">
        <v>126</v>
      </c>
      <c r="Q112" s="11">
        <v>2.93</v>
      </c>
      <c r="R112" s="6">
        <f t="shared" si="15"/>
        <v>21.13095238095238</v>
      </c>
      <c r="S112" s="6">
        <f t="shared" si="18"/>
        <v>47.323943661971832</v>
      </c>
      <c r="T112" s="19">
        <f t="shared" si="24"/>
        <v>1.3249190713292311</v>
      </c>
      <c r="U112" s="11">
        <v>0.65</v>
      </c>
      <c r="V112" s="11">
        <v>0.6</v>
      </c>
      <c r="W112" s="11">
        <v>0.62</v>
      </c>
      <c r="X112" s="20">
        <f t="shared" si="16"/>
        <v>0.62333333333333341</v>
      </c>
      <c r="Y112" s="9">
        <f t="shared" si="19"/>
        <v>75.920765233109876</v>
      </c>
      <c r="Z112" s="6">
        <f t="shared" si="23"/>
        <v>43.003412969283275</v>
      </c>
      <c r="AA112" s="7"/>
    </row>
    <row r="113" spans="1:27" x14ac:dyDescent="0.3">
      <c r="A113" s="31" t="s">
        <v>112</v>
      </c>
      <c r="B113" s="31" t="s">
        <v>482</v>
      </c>
      <c r="C113" s="31" t="s">
        <v>473</v>
      </c>
      <c r="D113" s="31" t="s">
        <v>475</v>
      </c>
      <c r="E113" s="31" t="s">
        <v>526</v>
      </c>
      <c r="F113" s="26">
        <v>1</v>
      </c>
      <c r="G113" s="26"/>
      <c r="H113" s="6">
        <v>237</v>
      </c>
      <c r="I113" s="6">
        <v>150</v>
      </c>
      <c r="J113" s="9">
        <f t="shared" si="21"/>
        <v>0.63291139240506333</v>
      </c>
      <c r="K113" s="2" t="s">
        <v>8</v>
      </c>
      <c r="L113" s="12">
        <v>27.158000000000001</v>
      </c>
      <c r="M113" s="6">
        <v>24.99</v>
      </c>
      <c r="N113" s="6">
        <v>24.18</v>
      </c>
      <c r="O113" s="12">
        <f t="shared" si="22"/>
        <v>4.8369674902567539</v>
      </c>
      <c r="P113" s="10">
        <v>177.7</v>
      </c>
      <c r="Q113" s="11">
        <v>3.13</v>
      </c>
      <c r="R113" s="6">
        <f t="shared" si="15"/>
        <v>15.28306133933596</v>
      </c>
      <c r="S113" s="6">
        <f t="shared" si="18"/>
        <v>65.431916930554536</v>
      </c>
      <c r="T113" s="19">
        <f t="shared" si="24"/>
        <v>1.1842103561777639</v>
      </c>
      <c r="U113" s="11">
        <v>0.72</v>
      </c>
      <c r="V113" s="11">
        <v>0.76</v>
      </c>
      <c r="W113" s="11">
        <v>0.83</v>
      </c>
      <c r="X113" s="20">
        <f t="shared" si="16"/>
        <v>0.77</v>
      </c>
      <c r="Y113" s="9">
        <f t="shared" si="19"/>
        <v>84.976515494226661</v>
      </c>
      <c r="Z113" s="6">
        <f t="shared" si="23"/>
        <v>56.773162939297123</v>
      </c>
      <c r="AA113" s="7"/>
    </row>
    <row r="114" spans="1:27" x14ac:dyDescent="0.3">
      <c r="A114" s="31" t="s">
        <v>113</v>
      </c>
      <c r="B114" s="31" t="s">
        <v>482</v>
      </c>
      <c r="C114" s="31" t="s">
        <v>473</v>
      </c>
      <c r="D114" s="31" t="s">
        <v>475</v>
      </c>
      <c r="E114" s="31" t="s">
        <v>526</v>
      </c>
      <c r="F114" s="26">
        <v>1</v>
      </c>
      <c r="G114" s="26"/>
      <c r="H114" s="6">
        <v>295</v>
      </c>
      <c r="I114" s="6">
        <v>157</v>
      </c>
      <c r="J114" s="9">
        <f t="shared" si="21"/>
        <v>0.53220338983050852</v>
      </c>
      <c r="K114" s="2" t="s">
        <v>8</v>
      </c>
      <c r="L114" s="12">
        <v>38.773000000000003</v>
      </c>
      <c r="M114" s="6">
        <v>34.783000000000001</v>
      </c>
      <c r="N114" s="6">
        <v>27.254000000000001</v>
      </c>
      <c r="O114" s="12">
        <f t="shared" si="22"/>
        <v>4.6211145403062188</v>
      </c>
      <c r="P114" s="10">
        <v>239.4</v>
      </c>
      <c r="Q114" s="11">
        <v>5.43</v>
      </c>
      <c r="R114" s="6">
        <f t="shared" si="15"/>
        <v>16.19590643274854</v>
      </c>
      <c r="S114" s="6">
        <f t="shared" si="18"/>
        <v>61.743997111391948</v>
      </c>
      <c r="T114" s="19">
        <f t="shared" si="24"/>
        <v>1.2094052590905486</v>
      </c>
      <c r="U114" s="11">
        <v>0.82</v>
      </c>
      <c r="V114" s="11">
        <v>0.93</v>
      </c>
      <c r="W114" s="11">
        <v>0.83</v>
      </c>
      <c r="X114" s="20">
        <f t="shared" si="16"/>
        <v>0.86</v>
      </c>
      <c r="Y114" s="9">
        <f t="shared" si="19"/>
        <v>71.795345478362734</v>
      </c>
      <c r="Z114" s="6">
        <f t="shared" si="23"/>
        <v>44.088397790055254</v>
      </c>
      <c r="AA114" s="7"/>
    </row>
    <row r="115" spans="1:27" x14ac:dyDescent="0.3">
      <c r="A115" s="31" t="s">
        <v>114</v>
      </c>
      <c r="B115" s="31" t="s">
        <v>482</v>
      </c>
      <c r="C115" s="31" t="s">
        <v>473</v>
      </c>
      <c r="D115" s="31" t="s">
        <v>475</v>
      </c>
      <c r="E115" s="31" t="s">
        <v>526</v>
      </c>
      <c r="F115" s="26">
        <v>1</v>
      </c>
      <c r="G115" s="26"/>
      <c r="H115" s="6">
        <v>180</v>
      </c>
      <c r="I115" s="6">
        <v>106</v>
      </c>
      <c r="J115" s="9">
        <f t="shared" si="21"/>
        <v>0.58888888888888891</v>
      </c>
      <c r="K115" s="2" t="s">
        <v>8</v>
      </c>
      <c r="L115" s="12">
        <v>24.353999999999999</v>
      </c>
      <c r="M115" s="6">
        <v>21.245999999999999</v>
      </c>
      <c r="N115" s="6">
        <v>24.628</v>
      </c>
      <c r="O115" s="12">
        <f t="shared" si="22"/>
        <v>5.3430662156451794</v>
      </c>
      <c r="P115" s="10">
        <v>230.7</v>
      </c>
      <c r="Q115" s="11">
        <v>2.93</v>
      </c>
      <c r="R115" s="6">
        <f t="shared" si="15"/>
        <v>10.556566970091028</v>
      </c>
      <c r="S115" s="6">
        <f t="shared" si="18"/>
        <v>94.727765459472778</v>
      </c>
      <c r="T115" s="19">
        <f t="shared" si="24"/>
        <v>1.0235227071798356</v>
      </c>
      <c r="U115" s="11">
        <v>0.79</v>
      </c>
      <c r="V115" s="11">
        <v>0.81</v>
      </c>
      <c r="W115" s="11">
        <v>0.84</v>
      </c>
      <c r="X115" s="20">
        <f t="shared" si="16"/>
        <v>0.81333333333333335</v>
      </c>
      <c r="Y115" s="9">
        <f t="shared" si="19"/>
        <v>116.4685640895157</v>
      </c>
      <c r="Z115" s="6">
        <f t="shared" si="23"/>
        <v>78.737201365187701</v>
      </c>
      <c r="AA115" s="7"/>
    </row>
    <row r="116" spans="1:27" x14ac:dyDescent="0.3">
      <c r="A116" s="31" t="s">
        <v>115</v>
      </c>
      <c r="B116" s="31" t="s">
        <v>482</v>
      </c>
      <c r="C116" s="31" t="s">
        <v>473</v>
      </c>
      <c r="D116" s="31" t="s">
        <v>475</v>
      </c>
      <c r="E116" s="31" t="s">
        <v>527</v>
      </c>
      <c r="F116" s="26">
        <v>1</v>
      </c>
      <c r="G116" s="26"/>
      <c r="H116" s="6">
        <v>300</v>
      </c>
      <c r="I116" s="6">
        <v>146</v>
      </c>
      <c r="J116" s="9">
        <f t="shared" si="21"/>
        <v>0.48666666666666669</v>
      </c>
      <c r="K116" s="2">
        <v>15.149999999999999</v>
      </c>
      <c r="L116" s="12">
        <v>18.425999999999998</v>
      </c>
      <c r="M116" s="6">
        <v>15.279</v>
      </c>
      <c r="N116" s="6">
        <v>16.844999999999999</v>
      </c>
      <c r="O116" s="12">
        <f t="shared" si="22"/>
        <v>4.3094669051835375</v>
      </c>
      <c r="P116" s="10">
        <v>85.1</v>
      </c>
      <c r="Q116" s="11">
        <v>1.94</v>
      </c>
      <c r="R116" s="6">
        <f t="shared" si="15"/>
        <v>21.652173913043477</v>
      </c>
      <c r="S116" s="6">
        <f t="shared" si="18"/>
        <v>46.184738955823299</v>
      </c>
      <c r="T116" s="19">
        <f t="shared" si="24"/>
        <v>1.3355015067421245</v>
      </c>
      <c r="U116" s="11">
        <v>0.65</v>
      </c>
      <c r="V116" s="11">
        <v>0.68</v>
      </c>
      <c r="W116" s="11">
        <v>0.65</v>
      </c>
      <c r="X116" s="20">
        <f t="shared" si="16"/>
        <v>0.66</v>
      </c>
      <c r="Y116" s="9">
        <f t="shared" si="19"/>
        <v>69.976877205792874</v>
      </c>
      <c r="Z116" s="6">
        <f t="shared" si="23"/>
        <v>43.865979381443296</v>
      </c>
      <c r="AA116" s="7"/>
    </row>
    <row r="117" spans="1:27" x14ac:dyDescent="0.3">
      <c r="A117" s="31" t="s">
        <v>116</v>
      </c>
      <c r="B117" s="31" t="s">
        <v>482</v>
      </c>
      <c r="C117" s="31" t="s">
        <v>473</v>
      </c>
      <c r="D117" s="31" t="s">
        <v>475</v>
      </c>
      <c r="E117" s="31" t="s">
        <v>527</v>
      </c>
      <c r="F117" s="26">
        <v>1</v>
      </c>
      <c r="G117" s="26"/>
      <c r="H117" s="6">
        <v>391</v>
      </c>
      <c r="I117" s="6">
        <v>71</v>
      </c>
      <c r="J117" s="9">
        <f t="shared" si="21"/>
        <v>0.1815856777493606</v>
      </c>
      <c r="K117" s="2" t="s">
        <v>8</v>
      </c>
      <c r="L117" s="12">
        <v>24.318999999999999</v>
      </c>
      <c r="M117" s="6">
        <v>20.396000000000001</v>
      </c>
      <c r="N117" s="6">
        <v>18.727</v>
      </c>
      <c r="O117" s="12">
        <f t="shared" si="22"/>
        <v>4.1466340430566904</v>
      </c>
      <c r="P117" s="10">
        <v>138.6</v>
      </c>
      <c r="Q117" s="11">
        <v>2.88</v>
      </c>
      <c r="R117" s="6">
        <f t="shared" si="15"/>
        <v>17.546176046176047</v>
      </c>
      <c r="S117" s="6">
        <f t="shared" si="18"/>
        <v>56.992475019532058</v>
      </c>
      <c r="T117" s="19">
        <f t="shared" si="24"/>
        <v>1.2441824824543954</v>
      </c>
      <c r="U117" s="11">
        <v>0.74</v>
      </c>
      <c r="V117" s="11">
        <v>0.7</v>
      </c>
      <c r="W117" s="11">
        <v>0.75</v>
      </c>
      <c r="X117" s="20">
        <f t="shared" si="16"/>
        <v>0.73</v>
      </c>
      <c r="Y117" s="9">
        <f t="shared" si="19"/>
        <v>78.07188358840007</v>
      </c>
      <c r="Z117" s="6">
        <f t="shared" si="23"/>
        <v>48.125</v>
      </c>
      <c r="AA117" s="7"/>
    </row>
    <row r="118" spans="1:27" x14ac:dyDescent="0.3">
      <c r="A118" s="31" t="s">
        <v>117</v>
      </c>
      <c r="B118" s="31" t="s">
        <v>482</v>
      </c>
      <c r="C118" s="31" t="s">
        <v>473</v>
      </c>
      <c r="D118" s="31" t="s">
        <v>475</v>
      </c>
      <c r="E118" s="31" t="s">
        <v>527</v>
      </c>
      <c r="F118" s="26">
        <v>1</v>
      </c>
      <c r="G118" s="26"/>
      <c r="H118" s="6">
        <v>302</v>
      </c>
      <c r="I118" s="6">
        <v>195</v>
      </c>
      <c r="J118" s="9">
        <f t="shared" si="21"/>
        <v>0.64569536423841056</v>
      </c>
      <c r="K118" s="2" t="s">
        <v>8</v>
      </c>
      <c r="L118" s="12">
        <v>41.331000000000003</v>
      </c>
      <c r="M118" s="6">
        <v>37.182000000000002</v>
      </c>
      <c r="N118" s="6">
        <v>30.728999999999999</v>
      </c>
      <c r="O118" s="12">
        <f t="shared" si="22"/>
        <v>5.0394373931972618</v>
      </c>
      <c r="P118" s="10">
        <v>235.1</v>
      </c>
      <c r="Q118" s="11">
        <v>5.36</v>
      </c>
      <c r="R118" s="6">
        <f t="shared" si="15"/>
        <v>17.580178647384091</v>
      </c>
      <c r="S118" s="6">
        <f t="shared" si="18"/>
        <v>56.882243352447304</v>
      </c>
      <c r="T118" s="19">
        <f t="shared" si="24"/>
        <v>1.2450232840016273</v>
      </c>
      <c r="U118" s="11">
        <v>0.67</v>
      </c>
      <c r="V118" s="11">
        <v>0.75</v>
      </c>
      <c r="W118" s="11">
        <v>0.66</v>
      </c>
      <c r="X118" s="20">
        <f t="shared" si="16"/>
        <v>0.69333333333333336</v>
      </c>
      <c r="Y118" s="9">
        <f t="shared" si="19"/>
        <v>82.041697142952842</v>
      </c>
      <c r="Z118" s="6">
        <f t="shared" si="23"/>
        <v>43.861940298507456</v>
      </c>
      <c r="AA118" s="7"/>
    </row>
    <row r="119" spans="1:27" x14ac:dyDescent="0.3">
      <c r="A119" s="31" t="s">
        <v>118</v>
      </c>
      <c r="B119" s="31" t="s">
        <v>482</v>
      </c>
      <c r="C119" s="31" t="s">
        <v>473</v>
      </c>
      <c r="D119" s="31" t="s">
        <v>475</v>
      </c>
      <c r="E119" s="31" t="s">
        <v>527</v>
      </c>
      <c r="F119" s="26">
        <v>1</v>
      </c>
      <c r="G119" s="26"/>
      <c r="H119" s="6">
        <v>320</v>
      </c>
      <c r="I119" s="6">
        <v>96</v>
      </c>
      <c r="J119" s="9">
        <f t="shared" si="21"/>
        <v>0.3</v>
      </c>
      <c r="K119" s="2">
        <v>34.75</v>
      </c>
      <c r="L119" s="12">
        <v>28.524000000000001</v>
      </c>
      <c r="M119" s="6">
        <v>27.19</v>
      </c>
      <c r="N119" s="6">
        <v>30.425000000000001</v>
      </c>
      <c r="O119" s="12">
        <f t="shared" si="22"/>
        <v>5.8348001185717733</v>
      </c>
      <c r="P119" s="10">
        <v>135.4</v>
      </c>
      <c r="Q119" s="11">
        <v>2.86</v>
      </c>
      <c r="R119" s="6">
        <f t="shared" si="15"/>
        <v>21.066469719350074</v>
      </c>
      <c r="S119" s="6">
        <f t="shared" si="18"/>
        <v>47.468798205020327</v>
      </c>
      <c r="T119" s="19">
        <f t="shared" si="24"/>
        <v>1.3235917634266796</v>
      </c>
      <c r="U119" s="11">
        <v>0.55000000000000004</v>
      </c>
      <c r="V119" s="11">
        <v>0.76</v>
      </c>
      <c r="W119" s="11">
        <v>0.64</v>
      </c>
      <c r="X119" s="20">
        <f t="shared" si="16"/>
        <v>0.65</v>
      </c>
      <c r="Y119" s="9">
        <f t="shared" si="19"/>
        <v>73.028920315415888</v>
      </c>
      <c r="Z119" s="6">
        <f t="shared" si="23"/>
        <v>47.342657342657347</v>
      </c>
      <c r="AA119" s="7"/>
    </row>
    <row r="120" spans="1:27" x14ac:dyDescent="0.3">
      <c r="A120" s="31" t="s">
        <v>119</v>
      </c>
      <c r="B120" s="31" t="s">
        <v>482</v>
      </c>
      <c r="C120" s="31" t="s">
        <v>473</v>
      </c>
      <c r="D120" s="31" t="s">
        <v>475</v>
      </c>
      <c r="E120" s="31" t="s">
        <v>527</v>
      </c>
      <c r="F120" s="26">
        <v>1</v>
      </c>
      <c r="G120" s="26"/>
      <c r="H120" s="6" t="s">
        <v>8</v>
      </c>
      <c r="I120" s="6"/>
      <c r="J120" s="9" t="str">
        <f t="shared" si="21"/>
        <v/>
      </c>
      <c r="K120" s="2" t="s">
        <v>8</v>
      </c>
      <c r="L120" s="12">
        <v>36.530999999999999</v>
      </c>
      <c r="M120" s="6">
        <v>31.559000000000001</v>
      </c>
      <c r="N120" s="6">
        <v>39.052999999999997</v>
      </c>
      <c r="O120" s="12">
        <f t="shared" si="22"/>
        <v>6.9517282172676742</v>
      </c>
      <c r="P120" s="10">
        <v>218.4</v>
      </c>
      <c r="Q120" s="11">
        <v>4.3</v>
      </c>
      <c r="R120" s="6">
        <f t="shared" si="15"/>
        <v>16.72664835164835</v>
      </c>
      <c r="S120" s="6">
        <f t="shared" si="18"/>
        <v>59.784840272645155</v>
      </c>
      <c r="T120" s="19">
        <f t="shared" si="24"/>
        <v>1.2234089267239106</v>
      </c>
      <c r="U120" s="11">
        <v>0.45</v>
      </c>
      <c r="V120" s="11">
        <v>0.51</v>
      </c>
      <c r="W120" s="11">
        <v>0.45</v>
      </c>
      <c r="X120" s="20">
        <f t="shared" si="16"/>
        <v>0.47</v>
      </c>
      <c r="Y120" s="9">
        <f t="shared" si="19"/>
        <v>127.20178781413863</v>
      </c>
      <c r="Z120" s="6">
        <f t="shared" si="23"/>
        <v>50.79069767441861</v>
      </c>
      <c r="AA120" s="7"/>
    </row>
    <row r="121" spans="1:27" x14ac:dyDescent="0.3">
      <c r="A121" s="31" t="s">
        <v>120</v>
      </c>
      <c r="B121" s="31" t="s">
        <v>482</v>
      </c>
      <c r="C121" s="31" t="s">
        <v>473</v>
      </c>
      <c r="D121" s="31" t="s">
        <v>475</v>
      </c>
      <c r="E121" s="31" t="s">
        <v>527</v>
      </c>
      <c r="F121" s="26">
        <v>1</v>
      </c>
      <c r="G121" s="26"/>
      <c r="H121" s="6">
        <v>205</v>
      </c>
      <c r="I121" s="6">
        <v>123</v>
      </c>
      <c r="J121" s="9">
        <f t="shared" si="21"/>
        <v>0.6</v>
      </c>
      <c r="K121" s="2" t="s">
        <v>8</v>
      </c>
      <c r="L121" s="12">
        <v>21.326000000000001</v>
      </c>
      <c r="M121" s="6">
        <v>18.241</v>
      </c>
      <c r="N121" s="6">
        <v>19.984000000000002</v>
      </c>
      <c r="O121" s="12">
        <f t="shared" si="22"/>
        <v>4.679054452866013</v>
      </c>
      <c r="P121" s="10">
        <v>133.5</v>
      </c>
      <c r="Q121" s="11">
        <v>2.5099999999999998</v>
      </c>
      <c r="R121" s="6">
        <f t="shared" si="15"/>
        <v>15.974531835205994</v>
      </c>
      <c r="S121" s="6">
        <f t="shared" si="18"/>
        <v>62.599643627496953</v>
      </c>
      <c r="T121" s="19">
        <f t="shared" si="24"/>
        <v>1.2034281391705945</v>
      </c>
      <c r="U121" s="11">
        <v>0.75</v>
      </c>
      <c r="V121" s="11">
        <v>0.81</v>
      </c>
      <c r="W121" s="11">
        <v>0.72</v>
      </c>
      <c r="X121" s="20">
        <f t="shared" si="16"/>
        <v>0.76000000000000012</v>
      </c>
      <c r="Y121" s="9">
        <f t="shared" si="19"/>
        <v>82.36795214144334</v>
      </c>
      <c r="Z121" s="6">
        <f t="shared" si="23"/>
        <v>53.187250996015941</v>
      </c>
      <c r="AA121" s="7"/>
    </row>
    <row r="122" spans="1:27" x14ac:dyDescent="0.3">
      <c r="A122" s="31" t="s">
        <v>121</v>
      </c>
      <c r="B122" s="31" t="s">
        <v>482</v>
      </c>
      <c r="C122" s="31" t="s">
        <v>473</v>
      </c>
      <c r="D122" s="31" t="s">
        <v>475</v>
      </c>
      <c r="E122" s="31" t="s">
        <v>527</v>
      </c>
      <c r="F122" s="26">
        <v>1</v>
      </c>
      <c r="G122" s="26"/>
      <c r="H122" s="6">
        <v>321</v>
      </c>
      <c r="I122" s="6">
        <v>209</v>
      </c>
      <c r="J122" s="9">
        <f t="shared" si="21"/>
        <v>0.65109034267912769</v>
      </c>
      <c r="K122" s="2">
        <v>27.197099999999999</v>
      </c>
      <c r="L122" s="12">
        <v>33.631</v>
      </c>
      <c r="M122" s="6">
        <v>29.292000000000002</v>
      </c>
      <c r="N122" s="6">
        <v>32.284999999999997</v>
      </c>
      <c r="O122" s="12">
        <f t="shared" si="22"/>
        <v>5.9652174277899048</v>
      </c>
      <c r="P122" s="10">
        <v>245.10000000000002</v>
      </c>
      <c r="Q122" s="11">
        <v>4.28</v>
      </c>
      <c r="R122" s="6">
        <f t="shared" si="15"/>
        <v>13.721338229294163</v>
      </c>
      <c r="S122" s="6">
        <f t="shared" si="18"/>
        <v>72.879188843626423</v>
      </c>
      <c r="T122" s="19">
        <f t="shared" si="24"/>
        <v>1.1373964697713022</v>
      </c>
      <c r="U122" s="11">
        <v>0.85</v>
      </c>
      <c r="V122" s="11">
        <v>0.8</v>
      </c>
      <c r="W122" s="11">
        <v>0.8</v>
      </c>
      <c r="X122" s="20">
        <f t="shared" si="16"/>
        <v>0.81666666666666676</v>
      </c>
      <c r="Y122" s="9">
        <f t="shared" si="19"/>
        <v>89.239823073828276</v>
      </c>
      <c r="Z122" s="6">
        <f t="shared" si="23"/>
        <v>57.266355140186917</v>
      </c>
      <c r="AA122" s="7"/>
    </row>
    <row r="123" spans="1:27" x14ac:dyDescent="0.3">
      <c r="A123" s="31" t="s">
        <v>122</v>
      </c>
      <c r="B123" s="31" t="s">
        <v>482</v>
      </c>
      <c r="C123" s="31" t="s">
        <v>473</v>
      </c>
      <c r="D123" s="31" t="s">
        <v>475</v>
      </c>
      <c r="E123" s="31" t="s">
        <v>527</v>
      </c>
      <c r="F123" s="26">
        <v>1</v>
      </c>
      <c r="G123" s="26"/>
      <c r="H123" s="6">
        <v>354</v>
      </c>
      <c r="I123" s="6">
        <v>237</v>
      </c>
      <c r="J123" s="9">
        <f t="shared" si="21"/>
        <v>0.66949152542372881</v>
      </c>
      <c r="K123" s="2">
        <v>48.8673</v>
      </c>
      <c r="L123" s="12">
        <v>36.478999999999999</v>
      </c>
      <c r="M123" s="6">
        <v>32.960999999999999</v>
      </c>
      <c r="N123" s="6">
        <v>34.783999999999999</v>
      </c>
      <c r="O123" s="12">
        <f t="shared" ref="O123:O152" si="25">IF(M123&gt;0,(N123/SQRT(M123)),"")</f>
        <v>6.0586983831107792</v>
      </c>
      <c r="P123" s="10">
        <v>224.1</v>
      </c>
      <c r="Q123" s="11">
        <v>3.57</v>
      </c>
      <c r="R123" s="6">
        <f t="shared" si="15"/>
        <v>16.278000892458724</v>
      </c>
      <c r="S123" s="6">
        <f t="shared" si="18"/>
        <v>61.432605060445738</v>
      </c>
      <c r="T123" s="19">
        <f t="shared" si="24"/>
        <v>1.2116010679558975</v>
      </c>
      <c r="U123" s="11">
        <v>0.54</v>
      </c>
      <c r="V123" s="11">
        <v>0.59</v>
      </c>
      <c r="W123" s="11">
        <v>0.52</v>
      </c>
      <c r="X123" s="20">
        <f t="shared" si="16"/>
        <v>0.54999999999999993</v>
      </c>
      <c r="Y123" s="9">
        <f t="shared" si="19"/>
        <v>111.69564556444681</v>
      </c>
      <c r="Z123" s="6">
        <f t="shared" si="23"/>
        <v>62.773109243697483</v>
      </c>
      <c r="AA123" s="7"/>
    </row>
    <row r="124" spans="1:27" x14ac:dyDescent="0.3">
      <c r="A124" s="31" t="s">
        <v>123</v>
      </c>
      <c r="B124" s="31" t="s">
        <v>482</v>
      </c>
      <c r="C124" s="31" t="s">
        <v>473</v>
      </c>
      <c r="D124" s="31" t="s">
        <v>475</v>
      </c>
      <c r="E124" s="31" t="s">
        <v>489</v>
      </c>
      <c r="F124" s="26">
        <v>1</v>
      </c>
      <c r="G124" s="26"/>
      <c r="H124" s="6" t="s">
        <v>8</v>
      </c>
      <c r="I124" s="6"/>
      <c r="J124" s="9" t="str">
        <f t="shared" si="21"/>
        <v/>
      </c>
      <c r="K124" s="2">
        <v>32.984899999999996</v>
      </c>
      <c r="L124" s="12">
        <v>44.018000000000001</v>
      </c>
      <c r="M124" s="6">
        <v>37.726999999999997</v>
      </c>
      <c r="N124" s="6">
        <v>25.678000000000001</v>
      </c>
      <c r="O124" s="12">
        <f t="shared" si="25"/>
        <v>4.1805657527406561</v>
      </c>
      <c r="P124" s="10">
        <v>273.10000000000002</v>
      </c>
      <c r="Q124" s="11">
        <v>4.8600000000000003</v>
      </c>
      <c r="R124" s="6">
        <f t="shared" si="15"/>
        <v>16.117905529110217</v>
      </c>
      <c r="S124" s="6">
        <f t="shared" si="18"/>
        <v>62.042800672452181</v>
      </c>
      <c r="T124" s="19">
        <f t="shared" si="24"/>
        <v>1.20730860594002</v>
      </c>
      <c r="U124" s="11">
        <v>0.42</v>
      </c>
      <c r="V124" s="11">
        <v>0.61</v>
      </c>
      <c r="W124" s="11">
        <v>0.4</v>
      </c>
      <c r="X124" s="20">
        <f t="shared" si="16"/>
        <v>0.47666666666666674</v>
      </c>
      <c r="Y124" s="9">
        <f t="shared" si="19"/>
        <v>130.15972169045909</v>
      </c>
      <c r="Z124" s="6">
        <f t="shared" si="23"/>
        <v>56.193415637860085</v>
      </c>
      <c r="AA124" s="7"/>
    </row>
    <row r="125" spans="1:27" x14ac:dyDescent="0.3">
      <c r="A125" s="31" t="s">
        <v>124</v>
      </c>
      <c r="B125" s="31" t="s">
        <v>482</v>
      </c>
      <c r="C125" s="31" t="s">
        <v>473</v>
      </c>
      <c r="D125" s="31" t="s">
        <v>475</v>
      </c>
      <c r="E125" s="31" t="s">
        <v>489</v>
      </c>
      <c r="F125" s="26">
        <v>1</v>
      </c>
      <c r="G125" s="26"/>
      <c r="H125" s="6" t="s">
        <v>8</v>
      </c>
      <c r="I125" s="6"/>
      <c r="J125" s="9" t="str">
        <f t="shared" si="21"/>
        <v/>
      </c>
      <c r="K125" s="2" t="s">
        <v>8</v>
      </c>
      <c r="L125" s="12"/>
      <c r="M125" s="6"/>
      <c r="N125" s="6"/>
      <c r="O125" s="12" t="str">
        <f t="shared" si="25"/>
        <v/>
      </c>
      <c r="P125" s="10" t="s">
        <v>8</v>
      </c>
      <c r="Q125" s="11"/>
      <c r="R125" s="6" t="str">
        <f t="shared" si="15"/>
        <v/>
      </c>
      <c r="S125" s="6"/>
      <c r="T125" s="19" t="str">
        <f t="shared" si="24"/>
        <v/>
      </c>
      <c r="U125" s="11"/>
      <c r="V125" s="11"/>
      <c r="W125" s="11"/>
      <c r="X125" s="20"/>
      <c r="Y125" s="9" t="str">
        <f t="shared" si="19"/>
        <v/>
      </c>
      <c r="Z125" s="6" t="str">
        <f t="shared" si="23"/>
        <v/>
      </c>
      <c r="AA125" s="7"/>
    </row>
    <row r="126" spans="1:27" x14ac:dyDescent="0.3">
      <c r="A126" s="31" t="s">
        <v>125</v>
      </c>
      <c r="B126" s="31" t="s">
        <v>482</v>
      </c>
      <c r="C126" s="31" t="s">
        <v>473</v>
      </c>
      <c r="D126" s="31" t="s">
        <v>475</v>
      </c>
      <c r="E126" s="31" t="s">
        <v>490</v>
      </c>
      <c r="F126" s="26">
        <v>1</v>
      </c>
      <c r="G126" s="26"/>
      <c r="H126" s="6" t="s">
        <v>8</v>
      </c>
      <c r="I126" s="6"/>
      <c r="J126" s="9" t="str">
        <f t="shared" si="21"/>
        <v/>
      </c>
      <c r="K126" s="2">
        <v>47.142299999999999</v>
      </c>
      <c r="L126" s="12">
        <v>45.395000000000003</v>
      </c>
      <c r="M126" s="6">
        <v>39.515000000000001</v>
      </c>
      <c r="N126" s="6">
        <v>38.988999999999997</v>
      </c>
      <c r="O126" s="12">
        <f t="shared" si="25"/>
        <v>6.2024190278298699</v>
      </c>
      <c r="P126" s="10">
        <v>286.8</v>
      </c>
      <c r="Q126" s="11">
        <v>5.92</v>
      </c>
      <c r="R126" s="6">
        <f t="shared" si="15"/>
        <v>15.828103207810321</v>
      </c>
      <c r="S126" s="6">
        <f t="shared" si="18"/>
        <v>63.178764181077206</v>
      </c>
      <c r="T126" s="19">
        <f t="shared" si="24"/>
        <v>1.1994288734385932</v>
      </c>
      <c r="U126" s="11">
        <v>0.78</v>
      </c>
      <c r="V126" s="11">
        <v>0.71</v>
      </c>
      <c r="W126" s="11">
        <v>0.75</v>
      </c>
      <c r="X126" s="20">
        <f t="shared" si="16"/>
        <v>0.7466666666666667</v>
      </c>
      <c r="Y126" s="9">
        <f t="shared" si="19"/>
        <v>84.614416313942698</v>
      </c>
      <c r="Z126" s="6">
        <f t="shared" si="23"/>
        <v>48.445945945945951</v>
      </c>
      <c r="AA126" s="7"/>
    </row>
    <row r="127" spans="1:27" x14ac:dyDescent="0.3">
      <c r="A127" s="31" t="s">
        <v>126</v>
      </c>
      <c r="B127" s="31" t="s">
        <v>482</v>
      </c>
      <c r="C127" s="31" t="s">
        <v>473</v>
      </c>
      <c r="D127" s="31" t="s">
        <v>475</v>
      </c>
      <c r="E127" s="31" t="s">
        <v>490</v>
      </c>
      <c r="F127" s="26">
        <v>1</v>
      </c>
      <c r="G127" s="26"/>
      <c r="H127" s="6" t="s">
        <v>8</v>
      </c>
      <c r="I127" s="6"/>
      <c r="J127" s="9" t="str">
        <f t="shared" si="21"/>
        <v/>
      </c>
      <c r="K127" s="2" t="s">
        <v>8</v>
      </c>
      <c r="L127" s="12">
        <v>39.295999999999999</v>
      </c>
      <c r="M127" s="6">
        <v>30.562000000000001</v>
      </c>
      <c r="N127" s="6">
        <v>22.800999999999998</v>
      </c>
      <c r="O127" s="12">
        <f t="shared" si="25"/>
        <v>4.1244211845999947</v>
      </c>
      <c r="P127" s="10">
        <v>203.3</v>
      </c>
      <c r="Q127" s="11">
        <v>5.95</v>
      </c>
      <c r="R127" s="6">
        <f t="shared" si="15"/>
        <v>19.329070339399902</v>
      </c>
      <c r="S127" s="6">
        <f t="shared" si="18"/>
        <v>51.73554560260586</v>
      </c>
      <c r="T127" s="19">
        <f t="shared" si="24"/>
        <v>1.2862109664870163</v>
      </c>
      <c r="U127" s="11">
        <v>0.73</v>
      </c>
      <c r="V127" s="11">
        <v>0.77</v>
      </c>
      <c r="W127" s="11">
        <v>0.68</v>
      </c>
      <c r="X127" s="20">
        <f t="shared" si="16"/>
        <v>0.72666666666666668</v>
      </c>
      <c r="Y127" s="9">
        <f t="shared" si="19"/>
        <v>71.195704957714483</v>
      </c>
      <c r="Z127" s="6">
        <f t="shared" si="23"/>
        <v>34.168067226890756</v>
      </c>
      <c r="AA127" s="7"/>
    </row>
    <row r="128" spans="1:27" x14ac:dyDescent="0.3">
      <c r="A128" s="31" t="s">
        <v>127</v>
      </c>
      <c r="B128" s="31" t="s">
        <v>482</v>
      </c>
      <c r="C128" s="31" t="s">
        <v>473</v>
      </c>
      <c r="D128" s="31" t="s">
        <v>475</v>
      </c>
      <c r="E128" s="31" t="s">
        <v>490</v>
      </c>
      <c r="F128" s="26">
        <v>1</v>
      </c>
      <c r="G128" s="26"/>
      <c r="H128" s="6" t="s">
        <v>8</v>
      </c>
      <c r="I128" s="6"/>
      <c r="J128" s="9" t="str">
        <f t="shared" si="21"/>
        <v/>
      </c>
      <c r="K128" s="2" t="s">
        <v>8</v>
      </c>
      <c r="L128" s="12">
        <v>12.943</v>
      </c>
      <c r="M128" s="6">
        <v>9.5869999999999997</v>
      </c>
      <c r="N128" s="6">
        <v>14.237</v>
      </c>
      <c r="O128" s="12">
        <f t="shared" si="25"/>
        <v>4.5980863339766955</v>
      </c>
      <c r="P128" s="10">
        <v>60.8</v>
      </c>
      <c r="Q128" s="11">
        <v>1.57</v>
      </c>
      <c r="R128" s="6">
        <f t="shared" ref="R128:R185" si="26">IF(L128&gt;0,((L128/P128)*100),"")</f>
        <v>21.287828947368421</v>
      </c>
      <c r="S128" s="6">
        <f t="shared" si="18"/>
        <v>46.975198949238973</v>
      </c>
      <c r="T128" s="19">
        <f t="shared" si="24"/>
        <v>1.3281313719006949</v>
      </c>
      <c r="U128" s="11">
        <v>0.65</v>
      </c>
      <c r="V128" s="11">
        <v>0.64</v>
      </c>
      <c r="W128" s="11">
        <v>0.62</v>
      </c>
      <c r="X128" s="20">
        <f t="shared" si="16"/>
        <v>0.63666666666666671</v>
      </c>
      <c r="Y128" s="9">
        <f t="shared" si="19"/>
        <v>73.783034998804666</v>
      </c>
      <c r="Z128" s="6">
        <f t="shared" si="23"/>
        <v>38.726114649681527</v>
      </c>
      <c r="AA128" s="7"/>
    </row>
    <row r="129" spans="1:27" x14ac:dyDescent="0.3">
      <c r="A129" s="31" t="s">
        <v>128</v>
      </c>
      <c r="B129" s="31" t="s">
        <v>482</v>
      </c>
      <c r="C129" s="31" t="s">
        <v>473</v>
      </c>
      <c r="D129" s="31" t="s">
        <v>475</v>
      </c>
      <c r="E129" s="31" t="s">
        <v>490</v>
      </c>
      <c r="F129" s="26">
        <v>1</v>
      </c>
      <c r="G129" s="26"/>
      <c r="H129" s="6" t="s">
        <v>8</v>
      </c>
      <c r="I129" s="6"/>
      <c r="J129" s="9" t="str">
        <f t="shared" si="21"/>
        <v/>
      </c>
      <c r="K129" s="2" t="s">
        <v>8</v>
      </c>
      <c r="L129" s="11"/>
      <c r="M129" s="6"/>
      <c r="N129" s="6"/>
      <c r="O129" s="12" t="str">
        <f t="shared" si="25"/>
        <v/>
      </c>
      <c r="P129" s="10" t="s">
        <v>8</v>
      </c>
      <c r="Q129" s="11"/>
      <c r="R129" s="6" t="str">
        <f t="shared" si="26"/>
        <v/>
      </c>
      <c r="S129" s="6"/>
      <c r="T129" s="19" t="str">
        <f t="shared" si="24"/>
        <v/>
      </c>
      <c r="U129" s="11"/>
      <c r="V129" s="11"/>
      <c r="W129" s="11"/>
      <c r="X129" s="20"/>
      <c r="Y129" s="9" t="str">
        <f t="shared" si="19"/>
        <v/>
      </c>
      <c r="Z129" s="6" t="str">
        <f t="shared" ref="Z129:Z160" si="27">IF(Q129&gt;0,P129/Q129,"")</f>
        <v/>
      </c>
      <c r="AA129" s="7"/>
    </row>
    <row r="130" spans="1:27" x14ac:dyDescent="0.3">
      <c r="A130" s="31" t="s">
        <v>129</v>
      </c>
      <c r="B130" s="31" t="s">
        <v>482</v>
      </c>
      <c r="C130" s="31" t="s">
        <v>473</v>
      </c>
      <c r="D130" s="31" t="s">
        <v>475</v>
      </c>
      <c r="E130" s="31" t="s">
        <v>490</v>
      </c>
      <c r="F130" s="26">
        <v>1</v>
      </c>
      <c r="G130" s="26"/>
      <c r="H130" s="6" t="s">
        <v>8</v>
      </c>
      <c r="I130" s="6"/>
      <c r="J130" s="9" t="str">
        <f t="shared" si="21"/>
        <v/>
      </c>
      <c r="K130" s="2" t="s">
        <v>8</v>
      </c>
      <c r="L130" s="12">
        <v>20.395</v>
      </c>
      <c r="M130" s="6">
        <v>16.564</v>
      </c>
      <c r="N130" s="6">
        <v>16.143000000000001</v>
      </c>
      <c r="O130" s="12">
        <f t="shared" si="25"/>
        <v>3.9664468198005283</v>
      </c>
      <c r="P130" s="10">
        <v>87.8</v>
      </c>
      <c r="Q130" s="11">
        <v>2.19</v>
      </c>
      <c r="R130" s="6">
        <f t="shared" si="26"/>
        <v>23.228929384965831</v>
      </c>
      <c r="S130" s="6">
        <f t="shared" si="18"/>
        <v>43.049767099779359</v>
      </c>
      <c r="T130" s="19">
        <f t="shared" si="24"/>
        <v>1.3660291937470108</v>
      </c>
      <c r="U130" s="11">
        <v>0.68</v>
      </c>
      <c r="V130" s="11">
        <v>0.72</v>
      </c>
      <c r="W130" s="11">
        <v>0.68</v>
      </c>
      <c r="X130" s="20">
        <f t="shared" ref="X130:X143" si="28">AVERAGE(U130:W130)</f>
        <v>0.69333333333333336</v>
      </c>
      <c r="Y130" s="9">
        <f t="shared" si="19"/>
        <v>62.091010240066382</v>
      </c>
      <c r="Z130" s="6">
        <f t="shared" si="27"/>
        <v>40.091324200913242</v>
      </c>
      <c r="AA130" s="7"/>
    </row>
    <row r="131" spans="1:27" x14ac:dyDescent="0.3">
      <c r="A131" s="31" t="s">
        <v>130</v>
      </c>
      <c r="B131" s="31" t="s">
        <v>482</v>
      </c>
      <c r="C131" s="31" t="s">
        <v>473</v>
      </c>
      <c r="D131" s="31" t="s">
        <v>475</v>
      </c>
      <c r="E131" s="31" t="s">
        <v>490</v>
      </c>
      <c r="F131" s="26">
        <v>1</v>
      </c>
      <c r="G131" s="26"/>
      <c r="H131" s="6" t="s">
        <v>8</v>
      </c>
      <c r="I131" s="6"/>
      <c r="J131" s="9" t="str">
        <f t="shared" si="21"/>
        <v/>
      </c>
      <c r="K131" s="2" t="s">
        <v>8</v>
      </c>
      <c r="L131" s="12"/>
      <c r="M131" s="6"/>
      <c r="N131" s="6"/>
      <c r="O131" s="12" t="str">
        <f t="shared" si="25"/>
        <v/>
      </c>
      <c r="P131" s="10" t="s">
        <v>8</v>
      </c>
      <c r="Q131" s="11"/>
      <c r="R131" s="6" t="str">
        <f t="shared" si="26"/>
        <v/>
      </c>
      <c r="S131" s="6"/>
      <c r="T131" s="19" t="str">
        <f t="shared" si="24"/>
        <v/>
      </c>
      <c r="U131" s="11"/>
      <c r="V131" s="11"/>
      <c r="W131" s="11"/>
      <c r="X131" s="20"/>
      <c r="Y131" s="9" t="str">
        <f t="shared" ref="Y131:Y194" si="29">IF(L131&gt;0,((P131*1000)/(X131*(L131*100))),"")</f>
        <v/>
      </c>
      <c r="Z131" s="6" t="str">
        <f t="shared" si="27"/>
        <v/>
      </c>
      <c r="AA131" s="7"/>
    </row>
    <row r="132" spans="1:27" x14ac:dyDescent="0.3">
      <c r="A132" s="31" t="s">
        <v>131</v>
      </c>
      <c r="B132" s="31" t="s">
        <v>482</v>
      </c>
      <c r="C132" s="31" t="s">
        <v>473</v>
      </c>
      <c r="D132" s="31" t="s">
        <v>475</v>
      </c>
      <c r="E132" s="31" t="s">
        <v>491</v>
      </c>
      <c r="F132" s="26">
        <v>1</v>
      </c>
      <c r="G132" s="26"/>
      <c r="H132" s="6" t="s">
        <v>8</v>
      </c>
      <c r="I132" s="6"/>
      <c r="J132" s="9" t="str">
        <f t="shared" si="21"/>
        <v/>
      </c>
      <c r="K132" s="2">
        <v>28.833500000000001</v>
      </c>
      <c r="L132" s="12">
        <v>20.216999999999999</v>
      </c>
      <c r="M132" s="6">
        <v>16.305</v>
      </c>
      <c r="N132" s="6">
        <v>16.905000000000001</v>
      </c>
      <c r="O132" s="12">
        <f t="shared" si="25"/>
        <v>4.1865354551031011</v>
      </c>
      <c r="P132" s="10">
        <v>88.6</v>
      </c>
      <c r="Q132" s="11">
        <v>2.33</v>
      </c>
      <c r="R132" s="6">
        <f t="shared" si="26"/>
        <v>22.818284424379232</v>
      </c>
      <c r="S132" s="6">
        <f t="shared" ref="S132:S194" si="30">IF(P132&gt;0,(P132/1000)/(L132/10000),"")</f>
        <v>43.824504130187464</v>
      </c>
      <c r="T132" s="19">
        <f t="shared" si="24"/>
        <v>1.358282989204314</v>
      </c>
      <c r="U132" s="11">
        <v>0.7</v>
      </c>
      <c r="V132" s="11">
        <v>0.72</v>
      </c>
      <c r="W132" s="11">
        <v>0.55000000000000004</v>
      </c>
      <c r="X132" s="20">
        <f t="shared" si="28"/>
        <v>0.65666666666666662</v>
      </c>
      <c r="Y132" s="9">
        <f t="shared" si="29"/>
        <v>66.737823548508842</v>
      </c>
      <c r="Z132" s="6">
        <f t="shared" si="27"/>
        <v>38.02575107296137</v>
      </c>
      <c r="AA132" s="7"/>
    </row>
    <row r="133" spans="1:27" x14ac:dyDescent="0.3">
      <c r="A133" s="31" t="s">
        <v>132</v>
      </c>
      <c r="B133" s="31" t="s">
        <v>482</v>
      </c>
      <c r="C133" s="31" t="s">
        <v>473</v>
      </c>
      <c r="D133" s="31" t="s">
        <v>475</v>
      </c>
      <c r="E133" s="31" t="s">
        <v>491</v>
      </c>
      <c r="F133" s="26">
        <v>1</v>
      </c>
      <c r="G133" s="26"/>
      <c r="H133" s="6">
        <v>344</v>
      </c>
      <c r="I133" s="6">
        <v>212</v>
      </c>
      <c r="J133" s="9">
        <f t="shared" si="21"/>
        <v>0.61627906976744184</v>
      </c>
      <c r="K133" s="2">
        <v>18.649999999999999</v>
      </c>
      <c r="L133" s="12">
        <v>36.293999999999997</v>
      </c>
      <c r="M133" s="6">
        <v>30.887</v>
      </c>
      <c r="N133" s="6">
        <v>36.185000000000002</v>
      </c>
      <c r="O133" s="12">
        <f t="shared" si="25"/>
        <v>6.5108953193315555</v>
      </c>
      <c r="P133" s="10">
        <v>286.5</v>
      </c>
      <c r="Q133" s="11">
        <v>4.51</v>
      </c>
      <c r="R133" s="6">
        <f t="shared" si="26"/>
        <v>12.66806282722513</v>
      </c>
      <c r="S133" s="6">
        <f t="shared" si="30"/>
        <v>78.938667548355099</v>
      </c>
      <c r="T133" s="19">
        <f t="shared" si="24"/>
        <v>1.1027102085875855</v>
      </c>
      <c r="U133" s="11">
        <v>0.9</v>
      </c>
      <c r="V133" s="11">
        <v>1</v>
      </c>
      <c r="W133" s="11">
        <v>0.85</v>
      </c>
      <c r="X133" s="20">
        <f t="shared" si="28"/>
        <v>0.91666666666666663</v>
      </c>
      <c r="Y133" s="9">
        <f t="shared" si="29"/>
        <v>86.114910052751029</v>
      </c>
      <c r="Z133" s="6">
        <f t="shared" si="27"/>
        <v>63.525498891352555</v>
      </c>
      <c r="AA133" s="7"/>
    </row>
    <row r="134" spans="1:27" x14ac:dyDescent="0.3">
      <c r="A134" s="31" t="s">
        <v>133</v>
      </c>
      <c r="B134" s="31" t="s">
        <v>482</v>
      </c>
      <c r="C134" s="31" t="s">
        <v>473</v>
      </c>
      <c r="D134" s="31" t="s">
        <v>475</v>
      </c>
      <c r="E134" s="31" t="s">
        <v>491</v>
      </c>
      <c r="F134" s="26">
        <v>1</v>
      </c>
      <c r="G134" s="26"/>
      <c r="H134" s="6">
        <v>332</v>
      </c>
      <c r="I134" s="6">
        <v>218</v>
      </c>
      <c r="J134" s="9">
        <f t="shared" si="21"/>
        <v>0.65662650602409633</v>
      </c>
      <c r="K134" s="2" t="s">
        <v>8</v>
      </c>
      <c r="L134" s="12">
        <v>40.710999999999999</v>
      </c>
      <c r="M134" s="6">
        <v>35.334000000000003</v>
      </c>
      <c r="N134" s="6">
        <v>25.943000000000001</v>
      </c>
      <c r="O134" s="12">
        <f t="shared" si="25"/>
        <v>4.3643924247637429</v>
      </c>
      <c r="P134" s="10">
        <v>182.5</v>
      </c>
      <c r="Q134" s="11">
        <v>3.73</v>
      </c>
      <c r="R134" s="6">
        <f t="shared" si="26"/>
        <v>22.307397260273973</v>
      </c>
      <c r="S134" s="6">
        <f t="shared" si="30"/>
        <v>44.828179116209377</v>
      </c>
      <c r="T134" s="19">
        <f t="shared" ref="T134:T165" si="31">IF(L134&gt;0,LOG10(R134),"")</f>
        <v>1.3484489014608434</v>
      </c>
      <c r="U134" s="11">
        <v>0.55000000000000004</v>
      </c>
      <c r="V134" s="11">
        <v>0.56000000000000005</v>
      </c>
      <c r="W134" s="11">
        <v>0.63</v>
      </c>
      <c r="X134" s="20">
        <f t="shared" si="28"/>
        <v>0.58000000000000007</v>
      </c>
      <c r="Y134" s="9">
        <f t="shared" si="29"/>
        <v>77.28996399346444</v>
      </c>
      <c r="Z134" s="6">
        <f t="shared" si="27"/>
        <v>48.92761394101877</v>
      </c>
      <c r="AA134" s="7"/>
    </row>
    <row r="135" spans="1:27" x14ac:dyDescent="0.3">
      <c r="A135" s="31" t="s">
        <v>134</v>
      </c>
      <c r="B135" s="31" t="s">
        <v>482</v>
      </c>
      <c r="C135" s="31" t="s">
        <v>473</v>
      </c>
      <c r="D135" s="31" t="s">
        <v>475</v>
      </c>
      <c r="E135" s="31" t="s">
        <v>491</v>
      </c>
      <c r="F135" s="26">
        <v>1</v>
      </c>
      <c r="G135" s="26"/>
      <c r="H135" s="6">
        <v>282</v>
      </c>
      <c r="I135" s="6">
        <v>176</v>
      </c>
      <c r="J135" s="9">
        <f t="shared" si="21"/>
        <v>0.62411347517730498</v>
      </c>
      <c r="K135" s="2" t="s">
        <v>8</v>
      </c>
      <c r="L135" s="12">
        <v>21.135000000000002</v>
      </c>
      <c r="M135" s="6">
        <v>18.157</v>
      </c>
      <c r="N135" s="6">
        <v>18.725000000000001</v>
      </c>
      <c r="O135" s="12">
        <f t="shared" si="25"/>
        <v>4.3944019586405219</v>
      </c>
      <c r="P135" s="10">
        <v>127.7</v>
      </c>
      <c r="Q135" s="11">
        <v>2.35</v>
      </c>
      <c r="R135" s="6">
        <f t="shared" si="26"/>
        <v>16.550509005481597</v>
      </c>
      <c r="S135" s="6">
        <f t="shared" si="30"/>
        <v>60.421102436716339</v>
      </c>
      <c r="T135" s="19">
        <f t="shared" si="31"/>
        <v>1.2188113549016224</v>
      </c>
      <c r="U135" s="11">
        <v>0.74</v>
      </c>
      <c r="V135" s="11">
        <v>0.77</v>
      </c>
      <c r="W135" s="11">
        <v>0.82</v>
      </c>
      <c r="X135" s="20">
        <f t="shared" si="28"/>
        <v>0.77666666666666673</v>
      </c>
      <c r="Y135" s="9">
        <f t="shared" si="29"/>
        <v>77.795410862724907</v>
      </c>
      <c r="Z135" s="6">
        <f t="shared" si="27"/>
        <v>54.340425531914896</v>
      </c>
      <c r="AA135" s="7"/>
    </row>
    <row r="136" spans="1:27" x14ac:dyDescent="0.3">
      <c r="A136" s="31" t="s">
        <v>135</v>
      </c>
      <c r="B136" s="31" t="s">
        <v>482</v>
      </c>
      <c r="C136" s="31" t="s">
        <v>473</v>
      </c>
      <c r="D136" s="31" t="s">
        <v>475</v>
      </c>
      <c r="E136" s="31" t="s">
        <v>491</v>
      </c>
      <c r="F136" s="26">
        <v>1</v>
      </c>
      <c r="G136" s="26"/>
      <c r="H136" s="6">
        <v>300</v>
      </c>
      <c r="I136" s="6">
        <v>203</v>
      </c>
      <c r="J136" s="9">
        <f t="shared" si="21"/>
        <v>0.67666666666666664</v>
      </c>
      <c r="K136" s="2" t="s">
        <v>8</v>
      </c>
      <c r="L136" s="12">
        <v>48.389000000000003</v>
      </c>
      <c r="M136" s="6">
        <v>45.472999999999999</v>
      </c>
      <c r="N136" s="6">
        <v>43.302999999999997</v>
      </c>
      <c r="O136" s="12">
        <f t="shared" si="25"/>
        <v>6.4215694154291114</v>
      </c>
      <c r="P136" s="10">
        <v>334.1</v>
      </c>
      <c r="Q136" s="11">
        <v>6.78</v>
      </c>
      <c r="R136" s="6">
        <f t="shared" si="26"/>
        <v>14.483388207123616</v>
      </c>
      <c r="S136" s="6">
        <f t="shared" si="30"/>
        <v>69.044617578375252</v>
      </c>
      <c r="T136" s="19">
        <f t="shared" si="31"/>
        <v>1.1608701714969567</v>
      </c>
      <c r="U136" s="11">
        <v>0.98</v>
      </c>
      <c r="V136" s="11">
        <v>1.08</v>
      </c>
      <c r="W136" s="11">
        <v>1.02</v>
      </c>
      <c r="X136" s="20">
        <f t="shared" si="28"/>
        <v>1.0266666666666666</v>
      </c>
      <c r="Y136" s="9">
        <f t="shared" si="29"/>
        <v>67.25125088802784</v>
      </c>
      <c r="Z136" s="6">
        <f t="shared" si="27"/>
        <v>49.277286135693217</v>
      </c>
      <c r="AA136" s="7"/>
    </row>
    <row r="137" spans="1:27" x14ac:dyDescent="0.3">
      <c r="A137" s="31" t="s">
        <v>136</v>
      </c>
      <c r="B137" s="31" t="s">
        <v>482</v>
      </c>
      <c r="C137" s="31" t="s">
        <v>473</v>
      </c>
      <c r="D137" s="31" t="s">
        <v>475</v>
      </c>
      <c r="E137" s="31" t="s">
        <v>491</v>
      </c>
      <c r="F137" s="26">
        <v>1</v>
      </c>
      <c r="G137" s="26"/>
      <c r="H137" s="6">
        <v>393</v>
      </c>
      <c r="I137" s="6">
        <v>79</v>
      </c>
      <c r="J137" s="9">
        <f t="shared" si="21"/>
        <v>0.2010178117048346</v>
      </c>
      <c r="K137" s="2" t="s">
        <v>8</v>
      </c>
      <c r="L137" s="12">
        <v>43.795999999999999</v>
      </c>
      <c r="M137" s="6">
        <v>38.962000000000003</v>
      </c>
      <c r="N137" s="6">
        <v>38.49</v>
      </c>
      <c r="O137" s="12">
        <f t="shared" si="25"/>
        <v>6.1663374852194979</v>
      </c>
      <c r="P137" s="10">
        <v>274.7</v>
      </c>
      <c r="Q137" s="11">
        <v>6.01</v>
      </c>
      <c r="R137" s="6">
        <f t="shared" si="26"/>
        <v>15.943210775391336</v>
      </c>
      <c r="S137" s="6">
        <f t="shared" si="30"/>
        <v>62.722623070600058</v>
      </c>
      <c r="T137" s="19">
        <f t="shared" si="31"/>
        <v>1.2025757876758747</v>
      </c>
      <c r="U137" s="11">
        <v>0.68</v>
      </c>
      <c r="V137" s="11">
        <v>0.78</v>
      </c>
      <c r="W137" s="11">
        <v>0.72</v>
      </c>
      <c r="X137" s="20">
        <f t="shared" si="28"/>
        <v>0.72666666666666657</v>
      </c>
      <c r="Y137" s="9">
        <f t="shared" si="29"/>
        <v>86.315536335688165</v>
      </c>
      <c r="Z137" s="6">
        <f t="shared" si="27"/>
        <v>45.707154742096506</v>
      </c>
      <c r="AA137" s="7"/>
    </row>
    <row r="138" spans="1:27" x14ac:dyDescent="0.3">
      <c r="A138" s="31" t="s">
        <v>137</v>
      </c>
      <c r="B138" s="31" t="s">
        <v>482</v>
      </c>
      <c r="C138" s="31" t="s">
        <v>473</v>
      </c>
      <c r="D138" s="31" t="s">
        <v>475</v>
      </c>
      <c r="E138" s="31" t="s">
        <v>491</v>
      </c>
      <c r="F138" s="26">
        <v>1</v>
      </c>
      <c r="G138" s="26"/>
      <c r="H138" s="6">
        <v>270</v>
      </c>
      <c r="I138" s="6">
        <v>205</v>
      </c>
      <c r="J138" s="9">
        <f t="shared" si="21"/>
        <v>0.7592592592592593</v>
      </c>
      <c r="K138" s="2">
        <v>33.253299999999996</v>
      </c>
      <c r="L138" s="12">
        <v>33.031999999999996</v>
      </c>
      <c r="M138" s="6">
        <v>26.75</v>
      </c>
      <c r="N138" s="6">
        <v>21.922999999999998</v>
      </c>
      <c r="O138" s="12">
        <f t="shared" si="25"/>
        <v>4.2387528098696157</v>
      </c>
      <c r="P138" s="10">
        <v>254.4</v>
      </c>
      <c r="Q138" s="11">
        <v>3.97</v>
      </c>
      <c r="R138" s="6">
        <f t="shared" si="26"/>
        <v>12.984276729559745</v>
      </c>
      <c r="S138" s="6">
        <f t="shared" si="30"/>
        <v>77.016226689271022</v>
      </c>
      <c r="T138" s="19">
        <f t="shared" si="31"/>
        <v>1.1134177628902693</v>
      </c>
      <c r="U138" s="11">
        <v>0.72</v>
      </c>
      <c r="V138" s="11">
        <v>0.75</v>
      </c>
      <c r="W138" s="11">
        <v>0.76</v>
      </c>
      <c r="X138" s="20">
        <f t="shared" si="28"/>
        <v>0.74333333333333329</v>
      </c>
      <c r="Y138" s="9">
        <f t="shared" si="29"/>
        <v>103.60927357301033</v>
      </c>
      <c r="Z138" s="6">
        <f t="shared" si="27"/>
        <v>64.080604534005033</v>
      </c>
      <c r="AA138" s="7"/>
    </row>
    <row r="139" spans="1:27" x14ac:dyDescent="0.3">
      <c r="A139" s="31" t="s">
        <v>138</v>
      </c>
      <c r="B139" s="31" t="s">
        <v>482</v>
      </c>
      <c r="C139" s="31" t="s">
        <v>473</v>
      </c>
      <c r="D139" s="31" t="s">
        <v>475</v>
      </c>
      <c r="E139" s="31" t="s">
        <v>492</v>
      </c>
      <c r="F139" s="26">
        <v>1</v>
      </c>
      <c r="G139" s="26"/>
      <c r="H139" s="6">
        <v>197</v>
      </c>
      <c r="I139" s="6">
        <v>124</v>
      </c>
      <c r="J139" s="9">
        <f t="shared" si="21"/>
        <v>0.62944162436548223</v>
      </c>
      <c r="K139" s="2">
        <v>30.657800000000002</v>
      </c>
      <c r="L139" s="12">
        <v>21.89</v>
      </c>
      <c r="M139" s="6">
        <v>19.097999999999999</v>
      </c>
      <c r="N139" s="6">
        <v>20.196000000000002</v>
      </c>
      <c r="O139" s="12">
        <f t="shared" si="25"/>
        <v>4.6213772014902972</v>
      </c>
      <c r="P139" s="10">
        <v>88.9</v>
      </c>
      <c r="Q139" s="11">
        <v>2.54</v>
      </c>
      <c r="R139" s="6">
        <f t="shared" si="26"/>
        <v>24.623172103487061</v>
      </c>
      <c r="S139" s="6">
        <f t="shared" si="30"/>
        <v>40.612151667428051</v>
      </c>
      <c r="T139" s="19">
        <f t="shared" si="31"/>
        <v>1.391344000597718</v>
      </c>
      <c r="U139" s="11">
        <v>0.52</v>
      </c>
      <c r="V139" s="11">
        <v>0.55000000000000004</v>
      </c>
      <c r="W139" s="11">
        <v>0.54</v>
      </c>
      <c r="X139" s="20">
        <f t="shared" si="28"/>
        <v>0.53666666666666674</v>
      </c>
      <c r="Y139" s="9">
        <f t="shared" si="29"/>
        <v>75.674816771605052</v>
      </c>
      <c r="Z139" s="6">
        <f t="shared" si="27"/>
        <v>35</v>
      </c>
      <c r="AA139" s="7"/>
    </row>
    <row r="140" spans="1:27" x14ac:dyDescent="0.3">
      <c r="A140" s="31" t="s">
        <v>139</v>
      </c>
      <c r="B140" s="31" t="s">
        <v>482</v>
      </c>
      <c r="C140" s="31" t="s">
        <v>473</v>
      </c>
      <c r="D140" s="31" t="s">
        <v>475</v>
      </c>
      <c r="E140" s="31" t="s">
        <v>492</v>
      </c>
      <c r="F140" s="26">
        <v>1</v>
      </c>
      <c r="G140" s="26"/>
      <c r="H140" s="6" t="s">
        <v>8</v>
      </c>
      <c r="I140" s="6"/>
      <c r="J140" s="9" t="str">
        <f t="shared" si="21"/>
        <v/>
      </c>
      <c r="K140" s="2" t="s">
        <v>8</v>
      </c>
      <c r="L140" s="12">
        <v>31.684999999999999</v>
      </c>
      <c r="M140" s="6">
        <v>24.922999999999998</v>
      </c>
      <c r="N140" s="6">
        <v>20.466999999999999</v>
      </c>
      <c r="O140" s="12">
        <f t="shared" si="25"/>
        <v>4.0997184353376097</v>
      </c>
      <c r="P140" s="10">
        <v>140.5</v>
      </c>
      <c r="Q140" s="11">
        <v>3.86</v>
      </c>
      <c r="R140" s="6">
        <f t="shared" si="26"/>
        <v>22.551601423487543</v>
      </c>
      <c r="S140" s="6">
        <f t="shared" si="30"/>
        <v>44.342748934827213</v>
      </c>
      <c r="T140" s="19">
        <f t="shared" si="31"/>
        <v>1.3531773872201598</v>
      </c>
      <c r="U140" s="11">
        <v>0.55000000000000004</v>
      </c>
      <c r="V140" s="11">
        <v>0.56999999999999995</v>
      </c>
      <c r="W140" s="11">
        <v>0.51</v>
      </c>
      <c r="X140" s="20">
        <f t="shared" si="28"/>
        <v>0.54333333333333333</v>
      </c>
      <c r="Y140" s="9">
        <f t="shared" si="29"/>
        <v>81.612421352442709</v>
      </c>
      <c r="Z140" s="6">
        <f t="shared" si="27"/>
        <v>36.398963730569946</v>
      </c>
      <c r="AA140" s="7"/>
    </row>
    <row r="141" spans="1:27" x14ac:dyDescent="0.3">
      <c r="A141" s="31" t="s">
        <v>140</v>
      </c>
      <c r="B141" s="31" t="s">
        <v>482</v>
      </c>
      <c r="C141" s="31" t="s">
        <v>473</v>
      </c>
      <c r="D141" s="31" t="s">
        <v>475</v>
      </c>
      <c r="E141" s="31" t="s">
        <v>492</v>
      </c>
      <c r="F141" s="26">
        <v>1</v>
      </c>
      <c r="G141" s="26"/>
      <c r="H141" s="6" t="s">
        <v>8</v>
      </c>
      <c r="I141" s="6"/>
      <c r="J141" s="9" t="str">
        <f t="shared" si="21"/>
        <v/>
      </c>
      <c r="K141" s="2" t="s">
        <v>8</v>
      </c>
      <c r="L141" s="12">
        <v>35.363999999999997</v>
      </c>
      <c r="M141" s="6">
        <v>28.143000000000001</v>
      </c>
      <c r="N141" s="6">
        <v>22.835999999999999</v>
      </c>
      <c r="O141" s="12">
        <f t="shared" si="25"/>
        <v>4.3046201965767503</v>
      </c>
      <c r="P141" s="10">
        <v>233.7</v>
      </c>
      <c r="Q141" s="11">
        <v>4.88</v>
      </c>
      <c r="R141" s="6">
        <f t="shared" si="26"/>
        <v>15.132220795892168</v>
      </c>
      <c r="S141" s="6">
        <f t="shared" si="30"/>
        <v>66.084153376314902</v>
      </c>
      <c r="T141" s="19">
        <f t="shared" si="31"/>
        <v>1.179902669505323</v>
      </c>
      <c r="U141" s="11">
        <v>0.67</v>
      </c>
      <c r="V141" s="11">
        <v>0.92</v>
      </c>
      <c r="W141" s="11">
        <v>0.65</v>
      </c>
      <c r="X141" s="20">
        <f t="shared" si="28"/>
        <v>0.7466666666666667</v>
      </c>
      <c r="Y141" s="9">
        <f t="shared" si="29"/>
        <v>88.505562557564602</v>
      </c>
      <c r="Z141" s="6">
        <f t="shared" si="27"/>
        <v>47.889344262295083</v>
      </c>
      <c r="AA141" s="7"/>
    </row>
    <row r="142" spans="1:27" x14ac:dyDescent="0.3">
      <c r="A142" s="31" t="s">
        <v>141</v>
      </c>
      <c r="B142" s="31" t="s">
        <v>482</v>
      </c>
      <c r="C142" s="31" t="s">
        <v>473</v>
      </c>
      <c r="D142" s="31" t="s">
        <v>475</v>
      </c>
      <c r="E142" s="31" t="s">
        <v>492</v>
      </c>
      <c r="F142" s="26">
        <v>1</v>
      </c>
      <c r="G142" s="26"/>
      <c r="H142" s="6" t="s">
        <v>8</v>
      </c>
      <c r="I142" s="6"/>
      <c r="J142" s="9" t="str">
        <f t="shared" si="21"/>
        <v/>
      </c>
      <c r="K142" s="2" t="s">
        <v>8</v>
      </c>
      <c r="L142" s="12">
        <v>40.877000000000002</v>
      </c>
      <c r="M142" s="6">
        <v>33.923000000000002</v>
      </c>
      <c r="N142" s="6">
        <v>36.234999999999999</v>
      </c>
      <c r="O142" s="12">
        <f t="shared" si="25"/>
        <v>6.2212999329862138</v>
      </c>
      <c r="P142" s="10">
        <v>235.5</v>
      </c>
      <c r="Q142" s="11">
        <v>5.0599999999999996</v>
      </c>
      <c r="R142" s="6">
        <f t="shared" si="26"/>
        <v>17.357537154989387</v>
      </c>
      <c r="S142" s="6">
        <f t="shared" si="30"/>
        <v>57.611859970154356</v>
      </c>
      <c r="T142" s="19">
        <f t="shared" si="31"/>
        <v>1.2394881035664762</v>
      </c>
      <c r="U142" s="11">
        <v>0.59</v>
      </c>
      <c r="V142" s="11">
        <v>0.64</v>
      </c>
      <c r="W142" s="11">
        <v>0.59</v>
      </c>
      <c r="X142" s="20">
        <f t="shared" si="28"/>
        <v>0.60666666666666658</v>
      </c>
      <c r="Y142" s="9">
        <f t="shared" si="29"/>
        <v>94.964604346408308</v>
      </c>
      <c r="Z142" s="6">
        <f t="shared" si="27"/>
        <v>46.541501976284586</v>
      </c>
      <c r="AA142" s="7"/>
    </row>
    <row r="143" spans="1:27" x14ac:dyDescent="0.3">
      <c r="A143" s="31" t="s">
        <v>142</v>
      </c>
      <c r="B143" s="31" t="s">
        <v>482</v>
      </c>
      <c r="C143" s="31" t="s">
        <v>473</v>
      </c>
      <c r="D143" s="31" t="s">
        <v>475</v>
      </c>
      <c r="E143" s="31" t="s">
        <v>492</v>
      </c>
      <c r="F143" s="26">
        <v>1</v>
      </c>
      <c r="G143" s="26"/>
      <c r="H143" s="6" t="s">
        <v>8</v>
      </c>
      <c r="I143" s="6"/>
      <c r="J143" s="9" t="str">
        <f t="shared" si="21"/>
        <v/>
      </c>
      <c r="K143" s="2" t="s">
        <v>8</v>
      </c>
      <c r="L143" s="12">
        <v>18.408000000000001</v>
      </c>
      <c r="M143" s="6">
        <v>15.081</v>
      </c>
      <c r="N143" s="6">
        <v>17.844999999999999</v>
      </c>
      <c r="O143" s="12">
        <f t="shared" si="25"/>
        <v>4.5951689357310856</v>
      </c>
      <c r="P143" s="10">
        <v>76</v>
      </c>
      <c r="Q143" s="11">
        <v>2.25</v>
      </c>
      <c r="R143" s="6">
        <f t="shared" si="26"/>
        <v>24.221052631578949</v>
      </c>
      <c r="S143" s="6">
        <f t="shared" si="30"/>
        <v>41.286397218600605</v>
      </c>
      <c r="T143" s="19">
        <f t="shared" si="31"/>
        <v>1.3841930133797957</v>
      </c>
      <c r="U143" s="11">
        <v>0.82</v>
      </c>
      <c r="V143" s="11">
        <v>0.81</v>
      </c>
      <c r="W143" s="11">
        <v>0.76</v>
      </c>
      <c r="X143" s="20">
        <f t="shared" si="28"/>
        <v>0.79666666666666652</v>
      </c>
      <c r="Y143" s="9">
        <f t="shared" si="29"/>
        <v>51.823929563097003</v>
      </c>
      <c r="Z143" s="6">
        <f t="shared" si="27"/>
        <v>33.777777777777779</v>
      </c>
      <c r="AA143" s="7"/>
    </row>
    <row r="144" spans="1:27" x14ac:dyDescent="0.3">
      <c r="A144" s="31" t="s">
        <v>143</v>
      </c>
      <c r="B144" s="31" t="s">
        <v>482</v>
      </c>
      <c r="C144" s="31" t="s">
        <v>473</v>
      </c>
      <c r="D144" s="31" t="s">
        <v>475</v>
      </c>
      <c r="E144" s="31" t="s">
        <v>492</v>
      </c>
      <c r="F144" s="26">
        <v>1</v>
      </c>
      <c r="G144" s="26"/>
      <c r="H144" s="6" t="s">
        <v>8</v>
      </c>
      <c r="I144" s="6"/>
      <c r="J144" s="9" t="str">
        <f t="shared" si="21"/>
        <v/>
      </c>
      <c r="K144" s="2" t="s">
        <v>8</v>
      </c>
      <c r="L144" s="12"/>
      <c r="M144" s="6"/>
      <c r="N144" s="6"/>
      <c r="O144" s="12" t="str">
        <f t="shared" si="25"/>
        <v/>
      </c>
      <c r="P144" s="10" t="s">
        <v>8</v>
      </c>
      <c r="Q144" s="11"/>
      <c r="R144" s="6" t="str">
        <f t="shared" si="26"/>
        <v/>
      </c>
      <c r="S144" s="6"/>
      <c r="T144" s="19" t="str">
        <f t="shared" si="31"/>
        <v/>
      </c>
      <c r="U144" s="11"/>
      <c r="V144" s="11"/>
      <c r="W144" s="11"/>
      <c r="X144" s="20"/>
      <c r="Y144" s="9" t="str">
        <f t="shared" si="29"/>
        <v/>
      </c>
      <c r="Z144" s="6" t="str">
        <f t="shared" si="27"/>
        <v/>
      </c>
      <c r="AA144" s="7"/>
    </row>
    <row r="145" spans="1:27" x14ac:dyDescent="0.3">
      <c r="A145" s="31" t="s">
        <v>144</v>
      </c>
      <c r="B145" s="31" t="s">
        <v>483</v>
      </c>
      <c r="C145" s="31" t="s">
        <v>474</v>
      </c>
      <c r="D145" s="31" t="s">
        <v>477</v>
      </c>
      <c r="E145" s="31" t="s">
        <v>528</v>
      </c>
      <c r="F145" s="26">
        <v>2</v>
      </c>
      <c r="G145" s="26">
        <v>2</v>
      </c>
      <c r="H145" s="6">
        <v>336</v>
      </c>
      <c r="I145" s="6">
        <v>149</v>
      </c>
      <c r="J145" s="9">
        <f t="shared" si="21"/>
        <v>0.44345238095238093</v>
      </c>
      <c r="K145" s="2" t="s">
        <v>8</v>
      </c>
      <c r="L145" s="12">
        <v>11.109</v>
      </c>
      <c r="M145" s="6">
        <v>9.298</v>
      </c>
      <c r="N145" s="6">
        <v>14.644</v>
      </c>
      <c r="O145" s="12">
        <f t="shared" si="25"/>
        <v>4.8024731923431778</v>
      </c>
      <c r="P145" s="10">
        <v>66.699999999999989</v>
      </c>
      <c r="Q145" s="11">
        <v>1.44</v>
      </c>
      <c r="R145" s="6">
        <f t="shared" si="26"/>
        <v>16.655172413793107</v>
      </c>
      <c r="S145" s="6">
        <f t="shared" si="30"/>
        <v>60.041407867494826</v>
      </c>
      <c r="T145" s="19">
        <f t="shared" si="31"/>
        <v>1.2215491328525561</v>
      </c>
      <c r="U145" s="11">
        <v>0.82</v>
      </c>
      <c r="V145" s="11">
        <v>0.84</v>
      </c>
      <c r="W145" s="11">
        <v>0.82</v>
      </c>
      <c r="X145" s="20">
        <f t="shared" ref="X145:X185" si="32">AVERAGE(U145:W145)</f>
        <v>0.82666666666666666</v>
      </c>
      <c r="Y145" s="9">
        <f t="shared" si="29"/>
        <v>72.630735323582428</v>
      </c>
      <c r="Z145" s="6">
        <f t="shared" si="27"/>
        <v>46.319444444444436</v>
      </c>
      <c r="AA145" s="7"/>
    </row>
    <row r="146" spans="1:27" x14ac:dyDescent="0.3">
      <c r="A146" s="31" t="s">
        <v>145</v>
      </c>
      <c r="B146" s="31" t="s">
        <v>483</v>
      </c>
      <c r="C146" s="31" t="s">
        <v>474</v>
      </c>
      <c r="D146" s="31" t="s">
        <v>477</v>
      </c>
      <c r="E146" s="31" t="s">
        <v>528</v>
      </c>
      <c r="F146" s="26">
        <v>2</v>
      </c>
      <c r="G146" s="26">
        <v>2</v>
      </c>
      <c r="H146" s="6">
        <v>301</v>
      </c>
      <c r="I146" s="6">
        <v>176</v>
      </c>
      <c r="J146" s="9">
        <f t="shared" si="21"/>
        <v>0.58471760797342198</v>
      </c>
      <c r="K146" s="2">
        <v>26.021599999999999</v>
      </c>
      <c r="L146" s="12">
        <v>21.992999999999999</v>
      </c>
      <c r="M146" s="6">
        <v>19.937000000000001</v>
      </c>
      <c r="N146" s="6">
        <v>20.652999999999999</v>
      </c>
      <c r="O146" s="12">
        <f t="shared" si="25"/>
        <v>4.6254420111450063</v>
      </c>
      <c r="P146" s="10">
        <v>145</v>
      </c>
      <c r="Q146" s="11">
        <v>2.88</v>
      </c>
      <c r="R146" s="6">
        <f t="shared" si="26"/>
        <v>15.16758620689655</v>
      </c>
      <c r="S146" s="6">
        <f t="shared" si="30"/>
        <v>65.930068658209422</v>
      </c>
      <c r="T146" s="19">
        <f t="shared" si="31"/>
        <v>1.1809164719907737</v>
      </c>
      <c r="U146" s="11">
        <v>0.91</v>
      </c>
      <c r="V146" s="11">
        <v>1.02</v>
      </c>
      <c r="W146" s="11">
        <v>0.98</v>
      </c>
      <c r="X146" s="20">
        <f t="shared" si="32"/>
        <v>0.97000000000000008</v>
      </c>
      <c r="Y146" s="9">
        <f t="shared" si="29"/>
        <v>67.969142946607661</v>
      </c>
      <c r="Z146" s="6">
        <f t="shared" si="27"/>
        <v>50.347222222222221</v>
      </c>
      <c r="AA146" s="7"/>
    </row>
    <row r="147" spans="1:27" x14ac:dyDescent="0.3">
      <c r="A147" s="31" t="s">
        <v>146</v>
      </c>
      <c r="B147" s="31" t="s">
        <v>483</v>
      </c>
      <c r="C147" s="31" t="s">
        <v>474</v>
      </c>
      <c r="D147" s="31" t="s">
        <v>477</v>
      </c>
      <c r="E147" s="31" t="s">
        <v>528</v>
      </c>
      <c r="F147" s="26">
        <v>2</v>
      </c>
      <c r="G147" s="26">
        <v>2</v>
      </c>
      <c r="H147" s="6">
        <v>227</v>
      </c>
      <c r="I147" s="6">
        <v>59</v>
      </c>
      <c r="J147" s="9">
        <f t="shared" si="21"/>
        <v>0.25991189427312777</v>
      </c>
      <c r="K147" s="2" t="s">
        <v>8</v>
      </c>
      <c r="L147" s="12">
        <v>9.4969999999999999</v>
      </c>
      <c r="M147" s="6">
        <v>8.2249999999999996</v>
      </c>
      <c r="N147" s="6">
        <v>13.7</v>
      </c>
      <c r="O147" s="12">
        <f t="shared" si="25"/>
        <v>4.7769710997176853</v>
      </c>
      <c r="P147" s="10">
        <v>40.099999999999994</v>
      </c>
      <c r="Q147" s="11">
        <v>0.97</v>
      </c>
      <c r="R147" s="6">
        <f t="shared" si="26"/>
        <v>23.683291770573568</v>
      </c>
      <c r="S147" s="6">
        <f t="shared" si="30"/>
        <v>42.223860166368326</v>
      </c>
      <c r="T147" s="19">
        <f t="shared" si="31"/>
        <v>1.3744420653836689</v>
      </c>
      <c r="U147" s="11">
        <v>0.7</v>
      </c>
      <c r="V147" s="11">
        <v>0.82</v>
      </c>
      <c r="W147" s="11">
        <v>0.72</v>
      </c>
      <c r="X147" s="20">
        <f t="shared" si="32"/>
        <v>0.7466666666666667</v>
      </c>
      <c r="Y147" s="9">
        <f t="shared" si="29"/>
        <v>56.549812722814707</v>
      </c>
      <c r="Z147" s="6">
        <f t="shared" si="27"/>
        <v>41.340206185567006</v>
      </c>
      <c r="AA147" s="7"/>
    </row>
    <row r="148" spans="1:27" x14ac:dyDescent="0.3">
      <c r="A148" s="31" t="s">
        <v>147</v>
      </c>
      <c r="B148" s="31" t="s">
        <v>483</v>
      </c>
      <c r="C148" s="31" t="s">
        <v>474</v>
      </c>
      <c r="D148" s="31" t="s">
        <v>477</v>
      </c>
      <c r="E148" s="31" t="s">
        <v>528</v>
      </c>
      <c r="F148" s="26">
        <v>2</v>
      </c>
      <c r="G148" s="26">
        <v>2</v>
      </c>
      <c r="H148" s="6" t="s">
        <v>8</v>
      </c>
      <c r="I148" s="6"/>
      <c r="J148" s="9" t="str">
        <f t="shared" si="21"/>
        <v/>
      </c>
      <c r="K148" s="2" t="s">
        <v>8</v>
      </c>
      <c r="L148" s="12">
        <v>20.716999999999999</v>
      </c>
      <c r="M148" s="6">
        <v>17.170000000000002</v>
      </c>
      <c r="N148" s="6">
        <v>18.940000000000001</v>
      </c>
      <c r="O148" s="12">
        <f t="shared" si="25"/>
        <v>4.5708274523658305</v>
      </c>
      <c r="P148" s="10">
        <v>114.5</v>
      </c>
      <c r="Q148" s="11">
        <v>2.65</v>
      </c>
      <c r="R148" s="6">
        <f t="shared" si="26"/>
        <v>18.093449781659388</v>
      </c>
      <c r="S148" s="6">
        <f t="shared" si="30"/>
        <v>55.268619973934463</v>
      </c>
      <c r="T148" s="19">
        <f t="shared" si="31"/>
        <v>1.2575213793695121</v>
      </c>
      <c r="U148" s="11">
        <v>0.71</v>
      </c>
      <c r="V148" s="11">
        <v>0.83</v>
      </c>
      <c r="W148" s="11">
        <v>0.66</v>
      </c>
      <c r="X148" s="20">
        <f t="shared" si="32"/>
        <v>0.73333333333333339</v>
      </c>
      <c r="Y148" s="9">
        <f t="shared" si="29"/>
        <v>75.366299964456061</v>
      </c>
      <c r="Z148" s="6">
        <f t="shared" si="27"/>
        <v>43.20754716981132</v>
      </c>
      <c r="AA148" s="7"/>
    </row>
    <row r="149" spans="1:27" x14ac:dyDescent="0.3">
      <c r="A149" s="31" t="s">
        <v>148</v>
      </c>
      <c r="B149" s="31" t="s">
        <v>483</v>
      </c>
      <c r="C149" s="31" t="s">
        <v>474</v>
      </c>
      <c r="D149" s="31" t="s">
        <v>477</v>
      </c>
      <c r="E149" s="31" t="s">
        <v>528</v>
      </c>
      <c r="F149" s="26">
        <v>2</v>
      </c>
      <c r="G149" s="26">
        <v>2</v>
      </c>
      <c r="H149" s="6" t="s">
        <v>8</v>
      </c>
      <c r="I149" s="6"/>
      <c r="J149" s="9" t="str">
        <f t="shared" si="21"/>
        <v/>
      </c>
      <c r="K149" s="2" t="s">
        <v>8</v>
      </c>
      <c r="L149" s="12">
        <v>12.542</v>
      </c>
      <c r="M149" s="6">
        <v>10.439</v>
      </c>
      <c r="N149" s="6">
        <v>14.951000000000001</v>
      </c>
      <c r="O149" s="12">
        <f t="shared" si="25"/>
        <v>4.6274399611368944</v>
      </c>
      <c r="P149" s="10">
        <v>57.8</v>
      </c>
      <c r="Q149" s="11">
        <v>1.49</v>
      </c>
      <c r="R149" s="6">
        <f t="shared" si="26"/>
        <v>21.698961937716263</v>
      </c>
      <c r="S149" s="6">
        <f t="shared" si="30"/>
        <v>46.085153882953271</v>
      </c>
      <c r="T149" s="19">
        <f t="shared" si="31"/>
        <v>1.3364389580188019</v>
      </c>
      <c r="U149" s="11">
        <v>0.53</v>
      </c>
      <c r="V149" s="11">
        <v>0.68</v>
      </c>
      <c r="W149" s="11">
        <v>0.72</v>
      </c>
      <c r="X149" s="20">
        <f t="shared" si="32"/>
        <v>0.64333333333333331</v>
      </c>
      <c r="Y149" s="9">
        <f t="shared" si="29"/>
        <v>71.63495422220717</v>
      </c>
      <c r="Z149" s="6">
        <f t="shared" si="27"/>
        <v>38.791946308724832</v>
      </c>
      <c r="AA149" s="7"/>
    </row>
    <row r="150" spans="1:27" x14ac:dyDescent="0.3">
      <c r="A150" s="31" t="s">
        <v>149</v>
      </c>
      <c r="B150" s="31" t="s">
        <v>483</v>
      </c>
      <c r="C150" s="31" t="s">
        <v>474</v>
      </c>
      <c r="D150" s="31" t="s">
        <v>477</v>
      </c>
      <c r="E150" s="31" t="s">
        <v>529</v>
      </c>
      <c r="F150" s="26">
        <v>2</v>
      </c>
      <c r="G150" s="26">
        <v>2</v>
      </c>
      <c r="H150" s="6">
        <v>440</v>
      </c>
      <c r="I150" s="6">
        <v>61</v>
      </c>
      <c r="J150" s="9">
        <f t="shared" si="21"/>
        <v>0.13863636363636364</v>
      </c>
      <c r="K150" s="2" t="s">
        <v>8</v>
      </c>
      <c r="L150" s="12">
        <v>15.865</v>
      </c>
      <c r="M150" s="6">
        <v>13.186999999999999</v>
      </c>
      <c r="N150" s="6">
        <v>16.699000000000002</v>
      </c>
      <c r="O150" s="12">
        <f t="shared" si="25"/>
        <v>4.5985134557682477</v>
      </c>
      <c r="P150" s="10">
        <v>91</v>
      </c>
      <c r="Q150" s="11">
        <v>2.08</v>
      </c>
      <c r="R150" s="6">
        <f t="shared" si="26"/>
        <v>17.434065934065934</v>
      </c>
      <c r="S150" s="6">
        <f t="shared" si="30"/>
        <v>57.358966277970374</v>
      </c>
      <c r="T150" s="19">
        <f t="shared" si="31"/>
        <v>1.2413986841153375</v>
      </c>
      <c r="U150" s="11">
        <v>0.74</v>
      </c>
      <c r="V150" s="11">
        <v>1</v>
      </c>
      <c r="W150" s="11">
        <v>0.88</v>
      </c>
      <c r="X150" s="20">
        <f t="shared" si="32"/>
        <v>0.87333333333333341</v>
      </c>
      <c r="Y150" s="9">
        <f t="shared" si="29"/>
        <v>65.678205661798131</v>
      </c>
      <c r="Z150" s="6">
        <f t="shared" si="27"/>
        <v>43.75</v>
      </c>
      <c r="AA150" s="7"/>
    </row>
    <row r="151" spans="1:27" x14ac:dyDescent="0.3">
      <c r="A151" s="31" t="s">
        <v>150</v>
      </c>
      <c r="B151" s="31" t="s">
        <v>483</v>
      </c>
      <c r="C151" s="31" t="s">
        <v>474</v>
      </c>
      <c r="D151" s="31" t="s">
        <v>477</v>
      </c>
      <c r="E151" s="31" t="s">
        <v>529</v>
      </c>
      <c r="F151" s="26">
        <v>2</v>
      </c>
      <c r="G151" s="26">
        <v>2</v>
      </c>
      <c r="H151" s="6">
        <v>421</v>
      </c>
      <c r="I151" s="6">
        <v>184</v>
      </c>
      <c r="J151" s="9">
        <f t="shared" si="21"/>
        <v>0.43705463182897863</v>
      </c>
      <c r="K151" s="2">
        <v>41.465299999999999</v>
      </c>
      <c r="L151" s="12">
        <v>24.556999999999999</v>
      </c>
      <c r="M151" s="6">
        <v>23.158999999999999</v>
      </c>
      <c r="N151" s="6">
        <v>20.911000000000001</v>
      </c>
      <c r="O151" s="12">
        <f t="shared" si="25"/>
        <v>4.3452513248815654</v>
      </c>
      <c r="P151" s="10">
        <v>171.6</v>
      </c>
      <c r="Q151" s="11">
        <v>3.29</v>
      </c>
      <c r="R151" s="6">
        <f t="shared" si="26"/>
        <v>14.310606060606061</v>
      </c>
      <c r="S151" s="6">
        <f t="shared" si="30"/>
        <v>69.878242456326106</v>
      </c>
      <c r="T151" s="19">
        <f t="shared" si="31"/>
        <v>1.1556580267159837</v>
      </c>
      <c r="U151" s="11">
        <v>0.85</v>
      </c>
      <c r="V151" s="11">
        <v>0.85</v>
      </c>
      <c r="W151" s="11">
        <v>0.69</v>
      </c>
      <c r="X151" s="20">
        <f t="shared" si="32"/>
        <v>0.79666666666666652</v>
      </c>
      <c r="Y151" s="9">
        <f t="shared" si="29"/>
        <v>87.713275049781743</v>
      </c>
      <c r="Z151" s="6">
        <f t="shared" si="27"/>
        <v>52.158054711246201</v>
      </c>
      <c r="AA151" s="7"/>
    </row>
    <row r="152" spans="1:27" x14ac:dyDescent="0.3">
      <c r="A152" s="31" t="s">
        <v>151</v>
      </c>
      <c r="B152" s="31" t="s">
        <v>483</v>
      </c>
      <c r="C152" s="31" t="s">
        <v>474</v>
      </c>
      <c r="D152" s="31" t="s">
        <v>477</v>
      </c>
      <c r="E152" s="31" t="s">
        <v>529</v>
      </c>
      <c r="F152" s="26">
        <v>2</v>
      </c>
      <c r="G152" s="26">
        <v>2</v>
      </c>
      <c r="H152" s="6">
        <v>274</v>
      </c>
      <c r="I152" s="6">
        <v>165</v>
      </c>
      <c r="J152" s="9">
        <f t="shared" si="21"/>
        <v>0.6021897810218978</v>
      </c>
      <c r="K152" s="2" t="s">
        <v>8</v>
      </c>
      <c r="L152" s="12">
        <v>24.24</v>
      </c>
      <c r="M152" s="6">
        <v>20.622</v>
      </c>
      <c r="N152" s="6">
        <v>19.79</v>
      </c>
      <c r="O152" s="12">
        <f t="shared" si="25"/>
        <v>4.3579315343713088</v>
      </c>
      <c r="P152" s="10">
        <v>181.79999999999998</v>
      </c>
      <c r="Q152" s="11">
        <v>3.05</v>
      </c>
      <c r="R152" s="6">
        <f t="shared" si="26"/>
        <v>13.333333333333334</v>
      </c>
      <c r="S152" s="6">
        <f t="shared" si="30"/>
        <v>75</v>
      </c>
      <c r="T152" s="19">
        <f t="shared" si="31"/>
        <v>1.1249387366082999</v>
      </c>
      <c r="U152" s="11">
        <v>0.85</v>
      </c>
      <c r="V152" s="11">
        <v>1.02</v>
      </c>
      <c r="W152" s="11">
        <v>0.92</v>
      </c>
      <c r="X152" s="20">
        <f t="shared" si="32"/>
        <v>0.93</v>
      </c>
      <c r="Y152" s="9">
        <f t="shared" si="29"/>
        <v>80.645161290322562</v>
      </c>
      <c r="Z152" s="6">
        <f t="shared" si="27"/>
        <v>59.606557377049178</v>
      </c>
      <c r="AA152" s="7"/>
    </row>
    <row r="153" spans="1:27" x14ac:dyDescent="0.3">
      <c r="A153" s="31" t="s">
        <v>152</v>
      </c>
      <c r="B153" s="31" t="s">
        <v>483</v>
      </c>
      <c r="C153" s="31" t="s">
        <v>474</v>
      </c>
      <c r="D153" s="31" t="s">
        <v>477</v>
      </c>
      <c r="E153" s="31" t="s">
        <v>529</v>
      </c>
      <c r="F153" s="26">
        <v>2</v>
      </c>
      <c r="G153" s="26">
        <v>2</v>
      </c>
      <c r="H153" s="6" t="s">
        <v>8</v>
      </c>
      <c r="I153" s="6"/>
      <c r="J153" s="9" t="str">
        <f t="shared" ref="J153:J185" si="33">IF(I153&gt;0,I153/H153,"")</f>
        <v/>
      </c>
      <c r="K153" s="2" t="s">
        <v>8</v>
      </c>
      <c r="L153" s="12">
        <v>14.942</v>
      </c>
      <c r="M153" s="6">
        <v>12.861000000000001</v>
      </c>
      <c r="N153" s="6">
        <v>16.033999999999999</v>
      </c>
      <c r="O153" s="12">
        <f t="shared" ref="O153:O154" si="34">IF(M153&gt;0,(N153/SQRT(M153)),"")</f>
        <v>4.470998355686957</v>
      </c>
      <c r="P153" s="10">
        <v>76.899999999999991</v>
      </c>
      <c r="Q153" s="11">
        <v>2.08</v>
      </c>
      <c r="R153" s="6">
        <f t="shared" si="26"/>
        <v>19.430429128738623</v>
      </c>
      <c r="S153" s="6">
        <f t="shared" si="30"/>
        <v>51.46566724668719</v>
      </c>
      <c r="T153" s="19">
        <f t="shared" si="31"/>
        <v>1.2884823922716913</v>
      </c>
      <c r="U153" s="11">
        <v>0.72</v>
      </c>
      <c r="V153" s="11">
        <v>1.02</v>
      </c>
      <c r="W153" s="11">
        <v>0.84</v>
      </c>
      <c r="X153" s="20">
        <f t="shared" si="32"/>
        <v>0.86</v>
      </c>
      <c r="Y153" s="9">
        <f t="shared" si="29"/>
        <v>59.843799124054861</v>
      </c>
      <c r="Z153" s="6">
        <f t="shared" si="27"/>
        <v>36.97115384615384</v>
      </c>
      <c r="AA153" s="7"/>
    </row>
    <row r="154" spans="1:27" x14ac:dyDescent="0.3">
      <c r="A154" s="31" t="s">
        <v>153</v>
      </c>
      <c r="B154" s="31" t="s">
        <v>483</v>
      </c>
      <c r="C154" s="31" t="s">
        <v>474</v>
      </c>
      <c r="D154" s="31" t="s">
        <v>477</v>
      </c>
      <c r="E154" s="31" t="s">
        <v>529</v>
      </c>
      <c r="F154" s="26">
        <v>2</v>
      </c>
      <c r="G154" s="26">
        <v>2</v>
      </c>
      <c r="H154" s="6">
        <v>406</v>
      </c>
      <c r="I154" s="6">
        <v>61</v>
      </c>
      <c r="J154" s="9">
        <f t="shared" si="33"/>
        <v>0.15024630541871922</v>
      </c>
      <c r="K154" s="2" t="s">
        <v>8</v>
      </c>
      <c r="L154" s="12">
        <v>21.244</v>
      </c>
      <c r="M154" s="6">
        <v>18.373000000000001</v>
      </c>
      <c r="N154" s="6">
        <v>19.513999999999999</v>
      </c>
      <c r="O154" s="12">
        <f t="shared" si="34"/>
        <v>4.5525661312213037</v>
      </c>
      <c r="P154" s="10">
        <v>123.7</v>
      </c>
      <c r="Q154" s="11">
        <v>2.67</v>
      </c>
      <c r="R154" s="6">
        <f t="shared" si="26"/>
        <v>17.17380759902991</v>
      </c>
      <c r="S154" s="6">
        <f t="shared" si="30"/>
        <v>58.228205610996056</v>
      </c>
      <c r="T154" s="19">
        <f t="shared" si="31"/>
        <v>1.234866593117979</v>
      </c>
      <c r="U154" s="11">
        <v>0.57999999999999996</v>
      </c>
      <c r="V154" s="11">
        <v>0.79</v>
      </c>
      <c r="W154" s="11">
        <v>0.74</v>
      </c>
      <c r="X154" s="20">
        <f t="shared" si="32"/>
        <v>0.70333333333333348</v>
      </c>
      <c r="Y154" s="9">
        <f t="shared" si="29"/>
        <v>82.788917930326107</v>
      </c>
      <c r="Z154" s="6">
        <f t="shared" si="27"/>
        <v>46.329588014981276</v>
      </c>
      <c r="AA154" s="7"/>
    </row>
    <row r="155" spans="1:27" ht="15" customHeight="1" x14ac:dyDescent="0.3">
      <c r="A155" s="31" t="s">
        <v>154</v>
      </c>
      <c r="B155" s="31" t="s">
        <v>483</v>
      </c>
      <c r="C155" s="31" t="s">
        <v>474</v>
      </c>
      <c r="D155" s="31" t="s">
        <v>477</v>
      </c>
      <c r="E155" s="31" t="s">
        <v>530</v>
      </c>
      <c r="F155" s="26">
        <v>2</v>
      </c>
      <c r="G155" s="26">
        <v>2</v>
      </c>
      <c r="H155" s="6">
        <v>346</v>
      </c>
      <c r="I155" s="6">
        <v>83</v>
      </c>
      <c r="J155" s="9">
        <f t="shared" si="33"/>
        <v>0.23988439306358381</v>
      </c>
      <c r="K155" s="2" t="s">
        <v>8</v>
      </c>
      <c r="L155" s="12"/>
      <c r="M155" s="6"/>
      <c r="N155" s="6"/>
      <c r="O155" s="12"/>
      <c r="P155" s="10">
        <v>58.5</v>
      </c>
      <c r="Q155" s="11">
        <v>1.5</v>
      </c>
      <c r="R155" s="6" t="str">
        <f t="shared" si="26"/>
        <v/>
      </c>
      <c r="S155" s="6"/>
      <c r="T155" s="19" t="str">
        <f t="shared" si="31"/>
        <v/>
      </c>
      <c r="U155" s="11">
        <v>0.85</v>
      </c>
      <c r="V155" s="11">
        <v>0.86</v>
      </c>
      <c r="W155" s="11">
        <v>0.74</v>
      </c>
      <c r="X155" s="20">
        <f t="shared" si="32"/>
        <v>0.81666666666666676</v>
      </c>
      <c r="Y155" s="9" t="str">
        <f t="shared" si="29"/>
        <v/>
      </c>
      <c r="Z155" s="6">
        <f t="shared" si="27"/>
        <v>39</v>
      </c>
      <c r="AA155" s="7" t="s">
        <v>453</v>
      </c>
    </row>
    <row r="156" spans="1:27" x14ac:dyDescent="0.3">
      <c r="A156" s="31" t="s">
        <v>155</v>
      </c>
      <c r="B156" s="31" t="s">
        <v>483</v>
      </c>
      <c r="C156" s="31" t="s">
        <v>474</v>
      </c>
      <c r="D156" s="31" t="s">
        <v>477</v>
      </c>
      <c r="E156" s="31" t="s">
        <v>530</v>
      </c>
      <c r="F156" s="26">
        <v>2</v>
      </c>
      <c r="G156" s="26">
        <v>2</v>
      </c>
      <c r="H156" s="6">
        <v>374</v>
      </c>
      <c r="I156" s="6">
        <v>198</v>
      </c>
      <c r="J156" s="9">
        <f t="shared" si="33"/>
        <v>0.52941176470588236</v>
      </c>
      <c r="K156" s="2">
        <v>35.317799999999998</v>
      </c>
      <c r="L156" s="12">
        <v>20.603000000000002</v>
      </c>
      <c r="M156" s="6">
        <v>18.286000000000001</v>
      </c>
      <c r="N156" s="6">
        <v>19.321000000000002</v>
      </c>
      <c r="O156" s="12">
        <f t="shared" ref="O156:O185" si="35">IF(M156&gt;0,(N156/SQRT(M156)),"")</f>
        <v>4.5182498494271446</v>
      </c>
      <c r="P156" s="10">
        <v>159.5</v>
      </c>
      <c r="Q156" s="11">
        <v>2.73</v>
      </c>
      <c r="R156" s="6">
        <f t="shared" si="26"/>
        <v>12.917241379310346</v>
      </c>
      <c r="S156" s="6">
        <f t="shared" si="30"/>
        <v>77.415910304324612</v>
      </c>
      <c r="T156" s="19">
        <f t="shared" si="31"/>
        <v>1.1111697751402625</v>
      </c>
      <c r="U156" s="11">
        <v>0.81</v>
      </c>
      <c r="V156" s="11">
        <v>0.94</v>
      </c>
      <c r="W156" s="11">
        <v>0.74</v>
      </c>
      <c r="X156" s="20">
        <f t="shared" si="32"/>
        <v>0.83000000000000007</v>
      </c>
      <c r="Y156" s="9">
        <f t="shared" si="29"/>
        <v>93.272181089547715</v>
      </c>
      <c r="Z156" s="6">
        <f t="shared" si="27"/>
        <v>58.424908424908423</v>
      </c>
      <c r="AA156" s="7"/>
    </row>
    <row r="157" spans="1:27" x14ac:dyDescent="0.3">
      <c r="A157" s="31" t="s">
        <v>156</v>
      </c>
      <c r="B157" s="31" t="s">
        <v>483</v>
      </c>
      <c r="C157" s="31" t="s">
        <v>474</v>
      </c>
      <c r="D157" s="31" t="s">
        <v>477</v>
      </c>
      <c r="E157" s="31" t="s">
        <v>530</v>
      </c>
      <c r="F157" s="26">
        <v>2</v>
      </c>
      <c r="G157" s="26">
        <v>2</v>
      </c>
      <c r="H157" s="6">
        <v>451</v>
      </c>
      <c r="I157" s="6">
        <v>118</v>
      </c>
      <c r="J157" s="9">
        <f t="shared" si="33"/>
        <v>0.2616407982261641</v>
      </c>
      <c r="K157" s="2" t="s">
        <v>8</v>
      </c>
      <c r="L157" s="12">
        <v>24.936</v>
      </c>
      <c r="M157" s="6">
        <v>21.422999999999998</v>
      </c>
      <c r="N157" s="6">
        <v>20.712</v>
      </c>
      <c r="O157" s="12">
        <f t="shared" si="35"/>
        <v>4.4748851510681211</v>
      </c>
      <c r="P157" s="10">
        <v>135.5</v>
      </c>
      <c r="Q157" s="11">
        <v>3.74</v>
      </c>
      <c r="R157" s="6">
        <f t="shared" si="26"/>
        <v>18.402952029520296</v>
      </c>
      <c r="S157" s="6">
        <f t="shared" si="30"/>
        <v>54.339108116778959</v>
      </c>
      <c r="T157" s="19">
        <f t="shared" si="31"/>
        <v>1.264887494058359</v>
      </c>
      <c r="U157" s="11">
        <v>0.88</v>
      </c>
      <c r="V157" s="11">
        <v>1</v>
      </c>
      <c r="W157" s="11">
        <v>0.8</v>
      </c>
      <c r="X157" s="20">
        <f t="shared" si="32"/>
        <v>0.8933333333333332</v>
      </c>
      <c r="Y157" s="9">
        <f t="shared" si="29"/>
        <v>60.827359832215258</v>
      </c>
      <c r="Z157" s="6">
        <f t="shared" si="27"/>
        <v>36.229946524064168</v>
      </c>
      <c r="AA157" s="7"/>
    </row>
    <row r="158" spans="1:27" x14ac:dyDescent="0.3">
      <c r="A158" s="31" t="s">
        <v>157</v>
      </c>
      <c r="B158" s="31" t="s">
        <v>483</v>
      </c>
      <c r="C158" s="31" t="s">
        <v>474</v>
      </c>
      <c r="D158" s="31" t="s">
        <v>477</v>
      </c>
      <c r="E158" s="31" t="s">
        <v>530</v>
      </c>
      <c r="F158" s="26">
        <v>2</v>
      </c>
      <c r="G158" s="26">
        <v>2</v>
      </c>
      <c r="H158" s="6">
        <v>417</v>
      </c>
      <c r="I158" s="6">
        <v>160</v>
      </c>
      <c r="J158" s="9">
        <f t="shared" si="33"/>
        <v>0.38369304556354916</v>
      </c>
      <c r="K158" s="2" t="s">
        <v>8</v>
      </c>
      <c r="L158" s="12">
        <v>21.245000000000001</v>
      </c>
      <c r="M158" s="6">
        <v>18.945</v>
      </c>
      <c r="N158" s="6">
        <v>18.103999999999999</v>
      </c>
      <c r="O158" s="12">
        <f t="shared" si="35"/>
        <v>4.1593669453557123</v>
      </c>
      <c r="P158" s="10">
        <v>116.1</v>
      </c>
      <c r="Q158" s="11">
        <v>2.5499999999999998</v>
      </c>
      <c r="R158" s="6">
        <f t="shared" si="26"/>
        <v>18.298880275624462</v>
      </c>
      <c r="S158" s="6">
        <f t="shared" si="30"/>
        <v>54.648152506472108</v>
      </c>
      <c r="T158" s="19">
        <f t="shared" si="31"/>
        <v>1.2624245156869593</v>
      </c>
      <c r="U158" s="11">
        <v>0.88</v>
      </c>
      <c r="V158" s="11">
        <v>1.1000000000000001</v>
      </c>
      <c r="W158" s="11">
        <v>0.85</v>
      </c>
      <c r="X158" s="20">
        <f t="shared" si="32"/>
        <v>0.94333333333333336</v>
      </c>
      <c r="Y158" s="9">
        <f t="shared" si="29"/>
        <v>57.930903717108244</v>
      </c>
      <c r="Z158" s="6">
        <f t="shared" si="27"/>
        <v>45.529411764705884</v>
      </c>
      <c r="AA158" s="7"/>
    </row>
    <row r="159" spans="1:27" x14ac:dyDescent="0.3">
      <c r="A159" s="31" t="s">
        <v>158</v>
      </c>
      <c r="B159" s="31" t="s">
        <v>483</v>
      </c>
      <c r="C159" s="31" t="s">
        <v>474</v>
      </c>
      <c r="D159" s="31" t="s">
        <v>477</v>
      </c>
      <c r="E159" s="31" t="s">
        <v>530</v>
      </c>
      <c r="F159" s="26">
        <v>2</v>
      </c>
      <c r="G159" s="26">
        <v>2</v>
      </c>
      <c r="H159" s="6" t="s">
        <v>8</v>
      </c>
      <c r="I159" s="6"/>
      <c r="J159" s="9" t="str">
        <f t="shared" si="33"/>
        <v/>
      </c>
      <c r="K159" s="2" t="s">
        <v>8</v>
      </c>
      <c r="L159" s="12"/>
      <c r="M159" s="6"/>
      <c r="N159" s="6"/>
      <c r="O159" s="12" t="str">
        <f t="shared" si="35"/>
        <v/>
      </c>
      <c r="P159" s="10" t="s">
        <v>8</v>
      </c>
      <c r="Q159" s="15"/>
      <c r="R159" s="6" t="str">
        <f t="shared" si="26"/>
        <v/>
      </c>
      <c r="S159" s="6"/>
      <c r="T159" s="19" t="str">
        <f t="shared" si="31"/>
        <v/>
      </c>
      <c r="U159" s="11"/>
      <c r="V159" s="11"/>
      <c r="W159" s="11"/>
      <c r="X159" s="20"/>
      <c r="Y159" s="9" t="str">
        <f t="shared" si="29"/>
        <v/>
      </c>
      <c r="Z159" s="6" t="str">
        <f t="shared" si="27"/>
        <v/>
      </c>
      <c r="AA159" s="7"/>
    </row>
    <row r="160" spans="1:27" x14ac:dyDescent="0.3">
      <c r="A160" s="31" t="s">
        <v>159</v>
      </c>
      <c r="B160" s="31" t="s">
        <v>483</v>
      </c>
      <c r="C160" s="31" t="s">
        <v>474</v>
      </c>
      <c r="D160" s="31" t="s">
        <v>477</v>
      </c>
      <c r="E160" s="31" t="s">
        <v>531</v>
      </c>
      <c r="F160" s="26">
        <v>2</v>
      </c>
      <c r="G160" s="26">
        <v>2</v>
      </c>
      <c r="H160" s="6">
        <v>373</v>
      </c>
      <c r="I160" s="6">
        <v>59</v>
      </c>
      <c r="J160" s="9">
        <f t="shared" si="33"/>
        <v>0.1581769436997319</v>
      </c>
      <c r="K160" s="2" t="s">
        <v>8</v>
      </c>
      <c r="L160" s="12">
        <v>10.954000000000001</v>
      </c>
      <c r="M160" s="6">
        <v>8.3550000000000004</v>
      </c>
      <c r="N160" s="6">
        <v>12.843999999999999</v>
      </c>
      <c r="O160" s="12">
        <f t="shared" si="35"/>
        <v>4.4435192893073427</v>
      </c>
      <c r="P160" s="10">
        <v>53</v>
      </c>
      <c r="Q160" s="11">
        <v>1.26</v>
      </c>
      <c r="R160" s="6">
        <f t="shared" si="26"/>
        <v>20.667924528301889</v>
      </c>
      <c r="S160" s="6">
        <f t="shared" si="30"/>
        <v>48.384151907978818</v>
      </c>
      <c r="T160" s="19">
        <f t="shared" si="31"/>
        <v>1.3152968669919773</v>
      </c>
      <c r="U160" s="11">
        <v>0.68</v>
      </c>
      <c r="V160" s="11">
        <v>0.82</v>
      </c>
      <c r="W160" s="11">
        <v>0.62</v>
      </c>
      <c r="X160" s="20">
        <f t="shared" si="32"/>
        <v>0.70666666666666667</v>
      </c>
      <c r="Y160" s="9">
        <f t="shared" si="29"/>
        <v>68.468139492422864</v>
      </c>
      <c r="Z160" s="6">
        <f t="shared" si="27"/>
        <v>42.063492063492063</v>
      </c>
      <c r="AA160" s="7"/>
    </row>
    <row r="161" spans="1:27" x14ac:dyDescent="0.3">
      <c r="A161" s="31" t="s">
        <v>160</v>
      </c>
      <c r="B161" s="31" t="s">
        <v>483</v>
      </c>
      <c r="C161" s="31" t="s">
        <v>474</v>
      </c>
      <c r="D161" s="31" t="s">
        <v>477</v>
      </c>
      <c r="E161" s="31" t="s">
        <v>531</v>
      </c>
      <c r="F161" s="26">
        <v>2</v>
      </c>
      <c r="G161" s="26">
        <v>2</v>
      </c>
      <c r="H161" s="6">
        <v>330</v>
      </c>
      <c r="I161" s="6">
        <v>194</v>
      </c>
      <c r="J161" s="9">
        <f t="shared" si="33"/>
        <v>0.58787878787878789</v>
      </c>
      <c r="K161" s="2">
        <v>36.6526</v>
      </c>
      <c r="L161" s="12">
        <v>24.094999999999999</v>
      </c>
      <c r="M161" s="6">
        <v>19.864999999999998</v>
      </c>
      <c r="N161" s="6">
        <v>18.856000000000002</v>
      </c>
      <c r="O161" s="12">
        <f t="shared" si="35"/>
        <v>4.2306323389553784</v>
      </c>
      <c r="P161" s="10">
        <v>187.1</v>
      </c>
      <c r="Q161" s="11">
        <v>2.87</v>
      </c>
      <c r="R161" s="6">
        <f t="shared" si="26"/>
        <v>12.878140032068414</v>
      </c>
      <c r="S161" s="6">
        <f t="shared" si="30"/>
        <v>77.650964930483511</v>
      </c>
      <c r="T161" s="19">
        <f t="shared" si="31"/>
        <v>1.1098531431372174</v>
      </c>
      <c r="U161" s="11">
        <v>0.86</v>
      </c>
      <c r="V161" s="11">
        <v>1.0900000000000001</v>
      </c>
      <c r="W161" s="11">
        <v>0.85</v>
      </c>
      <c r="X161" s="20">
        <f t="shared" si="32"/>
        <v>0.93333333333333346</v>
      </c>
      <c r="Y161" s="9">
        <f t="shared" si="29"/>
        <v>83.19746242551804</v>
      </c>
      <c r="Z161" s="6">
        <f t="shared" ref="Z161:Z168" si="36">IF(Q161&gt;0,P161/Q161,"")</f>
        <v>65.191637630662015</v>
      </c>
      <c r="AA161" s="7"/>
    </row>
    <row r="162" spans="1:27" x14ac:dyDescent="0.3">
      <c r="A162" s="31" t="s">
        <v>161</v>
      </c>
      <c r="B162" s="31" t="s">
        <v>483</v>
      </c>
      <c r="C162" s="31" t="s">
        <v>474</v>
      </c>
      <c r="D162" s="31" t="s">
        <v>477</v>
      </c>
      <c r="E162" s="31" t="s">
        <v>531</v>
      </c>
      <c r="F162" s="26">
        <v>2</v>
      </c>
      <c r="G162" s="26">
        <v>2</v>
      </c>
      <c r="H162" s="6">
        <v>251</v>
      </c>
      <c r="I162" s="6">
        <v>131</v>
      </c>
      <c r="J162" s="9">
        <f t="shared" si="33"/>
        <v>0.52191235059760954</v>
      </c>
      <c r="K162" s="2" t="s">
        <v>8</v>
      </c>
      <c r="L162" s="12">
        <v>13.927</v>
      </c>
      <c r="M162" s="6">
        <v>11.945</v>
      </c>
      <c r="N162" s="6">
        <v>15.225</v>
      </c>
      <c r="O162" s="12">
        <f t="shared" si="35"/>
        <v>4.4051857355380255</v>
      </c>
      <c r="P162" s="10">
        <v>74.300000000000011</v>
      </c>
      <c r="Q162" s="11">
        <v>1.53</v>
      </c>
      <c r="R162" s="6">
        <f t="shared" si="26"/>
        <v>18.744279946164198</v>
      </c>
      <c r="S162" s="6">
        <f t="shared" si="30"/>
        <v>53.349608673799096</v>
      </c>
      <c r="T162" s="19">
        <f t="shared" si="31"/>
        <v>1.2728687618333816</v>
      </c>
      <c r="U162" s="11">
        <v>0.85</v>
      </c>
      <c r="V162" s="11">
        <v>1.1000000000000001</v>
      </c>
      <c r="W162" s="11">
        <v>0.9</v>
      </c>
      <c r="X162" s="20">
        <f t="shared" si="32"/>
        <v>0.95000000000000007</v>
      </c>
      <c r="Y162" s="9">
        <f t="shared" si="29"/>
        <v>56.157482814525373</v>
      </c>
      <c r="Z162" s="6">
        <f t="shared" si="36"/>
        <v>48.562091503267979</v>
      </c>
      <c r="AA162" s="7"/>
    </row>
    <row r="163" spans="1:27" x14ac:dyDescent="0.3">
      <c r="A163" s="31" t="s">
        <v>162</v>
      </c>
      <c r="B163" s="31" t="s">
        <v>483</v>
      </c>
      <c r="C163" s="31" t="s">
        <v>474</v>
      </c>
      <c r="D163" s="31" t="s">
        <v>477</v>
      </c>
      <c r="E163" s="31" t="s">
        <v>531</v>
      </c>
      <c r="F163" s="26">
        <v>2</v>
      </c>
      <c r="G163" s="26">
        <v>2</v>
      </c>
      <c r="H163" s="6">
        <v>425</v>
      </c>
      <c r="I163" s="6">
        <v>228</v>
      </c>
      <c r="J163" s="9">
        <f t="shared" si="33"/>
        <v>0.53647058823529414</v>
      </c>
      <c r="K163" s="2" t="s">
        <v>8</v>
      </c>
      <c r="L163" s="12">
        <v>25.934000000000001</v>
      </c>
      <c r="M163" s="6">
        <v>22.689</v>
      </c>
      <c r="N163" s="6">
        <v>21.097999999999999</v>
      </c>
      <c r="O163" s="12">
        <f t="shared" si="35"/>
        <v>4.4292848450034334</v>
      </c>
      <c r="P163" s="10">
        <v>156.6</v>
      </c>
      <c r="Q163" s="11">
        <v>2.96</v>
      </c>
      <c r="R163" s="6">
        <f t="shared" si="26"/>
        <v>16.560664112388253</v>
      </c>
      <c r="S163" s="6">
        <f t="shared" si="30"/>
        <v>60.384051823860567</v>
      </c>
      <c r="T163" s="19">
        <f t="shared" si="31"/>
        <v>1.2190777487871716</v>
      </c>
      <c r="U163" s="11">
        <v>0.51</v>
      </c>
      <c r="V163" s="11">
        <v>0.7</v>
      </c>
      <c r="W163" s="11">
        <v>0.7</v>
      </c>
      <c r="X163" s="20">
        <f t="shared" si="32"/>
        <v>0.6366666666666666</v>
      </c>
      <c r="Y163" s="9">
        <f t="shared" si="29"/>
        <v>94.844060456325508</v>
      </c>
      <c r="Z163" s="6">
        <f t="shared" si="36"/>
        <v>52.905405405405403</v>
      </c>
      <c r="AA163" s="7"/>
    </row>
    <row r="164" spans="1:27" x14ac:dyDescent="0.3">
      <c r="A164" s="31" t="s">
        <v>163</v>
      </c>
      <c r="B164" s="31" t="s">
        <v>483</v>
      </c>
      <c r="C164" s="31" t="s">
        <v>474</v>
      </c>
      <c r="D164" s="31" t="s">
        <v>477</v>
      </c>
      <c r="E164" s="31" t="s">
        <v>531</v>
      </c>
      <c r="F164" s="26">
        <v>2</v>
      </c>
      <c r="G164" s="26">
        <v>2</v>
      </c>
      <c r="H164" s="6" t="s">
        <v>8</v>
      </c>
      <c r="I164" s="6"/>
      <c r="J164" s="9" t="str">
        <f t="shared" si="33"/>
        <v/>
      </c>
      <c r="K164" s="2" t="s">
        <v>8</v>
      </c>
      <c r="L164" s="12">
        <v>14.372999999999999</v>
      </c>
      <c r="M164" s="6">
        <v>11.38</v>
      </c>
      <c r="N164" s="6">
        <v>15.003</v>
      </c>
      <c r="O164" s="12">
        <f t="shared" si="35"/>
        <v>4.4474080542157344</v>
      </c>
      <c r="P164" s="10">
        <v>80.900000000000006</v>
      </c>
      <c r="Q164" s="11">
        <v>1.86</v>
      </c>
      <c r="R164" s="6">
        <f t="shared" si="26"/>
        <v>17.766378244746598</v>
      </c>
      <c r="S164" s="6">
        <f t="shared" si="30"/>
        <v>56.28609197801434</v>
      </c>
      <c r="T164" s="19">
        <f t="shared" si="31"/>
        <v>1.2495989039655355</v>
      </c>
      <c r="U164" s="11">
        <v>0.67</v>
      </c>
      <c r="V164" s="11">
        <v>0.71</v>
      </c>
      <c r="W164" s="11">
        <v>0.65</v>
      </c>
      <c r="X164" s="20">
        <f t="shared" si="32"/>
        <v>0.67666666666666664</v>
      </c>
      <c r="Y164" s="9">
        <f t="shared" si="29"/>
        <v>83.18141671627734</v>
      </c>
      <c r="Z164" s="6">
        <f t="shared" si="36"/>
        <v>43.494623655913976</v>
      </c>
      <c r="AA164" s="7"/>
    </row>
    <row r="165" spans="1:27" x14ac:dyDescent="0.3">
      <c r="A165" s="31" t="s">
        <v>164</v>
      </c>
      <c r="B165" s="31" t="s">
        <v>483</v>
      </c>
      <c r="C165" s="31" t="s">
        <v>474</v>
      </c>
      <c r="D165" s="31" t="s">
        <v>477</v>
      </c>
      <c r="E165" s="31" t="s">
        <v>532</v>
      </c>
      <c r="F165" s="26">
        <v>2</v>
      </c>
      <c r="G165" s="26">
        <v>2</v>
      </c>
      <c r="H165" s="6">
        <v>410</v>
      </c>
      <c r="I165" s="6">
        <v>74</v>
      </c>
      <c r="J165" s="9">
        <f t="shared" si="33"/>
        <v>0.18048780487804877</v>
      </c>
      <c r="K165" s="2" t="s">
        <v>8</v>
      </c>
      <c r="L165" s="12">
        <v>24.216000000000001</v>
      </c>
      <c r="M165" s="6">
        <v>20.545000000000002</v>
      </c>
      <c r="N165" s="6">
        <v>21.942</v>
      </c>
      <c r="O165" s="12">
        <f t="shared" si="35"/>
        <v>4.8408668562743209</v>
      </c>
      <c r="P165" s="10">
        <v>192.70000000000002</v>
      </c>
      <c r="Q165" s="11">
        <v>4.22</v>
      </c>
      <c r="R165" s="6">
        <f t="shared" si="26"/>
        <v>12.566683964711986</v>
      </c>
      <c r="S165" s="6">
        <f t="shared" si="30"/>
        <v>79.575487281136432</v>
      </c>
      <c r="T165" s="19">
        <f t="shared" si="31"/>
        <v>1.0992206932930635</v>
      </c>
      <c r="U165" s="11">
        <v>0.78</v>
      </c>
      <c r="V165" s="11">
        <v>0.9</v>
      </c>
      <c r="W165" s="11">
        <v>0.77</v>
      </c>
      <c r="X165" s="20">
        <f t="shared" si="32"/>
        <v>0.81666666666666676</v>
      </c>
      <c r="Y165" s="9">
        <f t="shared" si="29"/>
        <v>97.439372180983398</v>
      </c>
      <c r="Z165" s="6">
        <f t="shared" si="36"/>
        <v>45.663507109004748</v>
      </c>
      <c r="AA165" s="7"/>
    </row>
    <row r="166" spans="1:27" x14ac:dyDescent="0.3">
      <c r="A166" s="31" t="s">
        <v>165</v>
      </c>
      <c r="B166" s="31" t="s">
        <v>483</v>
      </c>
      <c r="C166" s="31" t="s">
        <v>474</v>
      </c>
      <c r="D166" s="31" t="s">
        <v>477</v>
      </c>
      <c r="E166" s="31" t="s">
        <v>532</v>
      </c>
      <c r="F166" s="26">
        <v>2</v>
      </c>
      <c r="G166" s="26">
        <v>2</v>
      </c>
      <c r="H166" s="6">
        <v>330</v>
      </c>
      <c r="I166" s="6">
        <v>164</v>
      </c>
      <c r="J166" s="9">
        <f t="shared" si="33"/>
        <v>0.49696969696969695</v>
      </c>
      <c r="K166" s="2">
        <v>35.055900000000001</v>
      </c>
      <c r="L166" s="12">
        <v>19.263999999999999</v>
      </c>
      <c r="M166" s="6">
        <v>16.782</v>
      </c>
      <c r="N166" s="6">
        <v>17.279</v>
      </c>
      <c r="O166" s="12">
        <f t="shared" si="35"/>
        <v>4.217904537408133</v>
      </c>
      <c r="P166" s="10">
        <v>151.69999999999999</v>
      </c>
      <c r="Q166" s="11">
        <v>2.27</v>
      </c>
      <c r="R166" s="6">
        <f t="shared" si="26"/>
        <v>12.698747528015822</v>
      </c>
      <c r="S166" s="6">
        <f t="shared" si="30"/>
        <v>78.747923588039868</v>
      </c>
      <c r="T166" s="19">
        <f t="shared" ref="T166:T168" si="37">IF(L166&gt;0,LOG10(R166),"")</f>
        <v>1.103760888791</v>
      </c>
      <c r="U166" s="11">
        <v>0.88</v>
      </c>
      <c r="V166" s="11">
        <v>1.01</v>
      </c>
      <c r="W166" s="11">
        <v>0.85</v>
      </c>
      <c r="X166" s="20">
        <f t="shared" si="32"/>
        <v>0.91333333333333344</v>
      </c>
      <c r="Y166" s="9">
        <f t="shared" si="29"/>
        <v>86.220354293474301</v>
      </c>
      <c r="Z166" s="6">
        <f t="shared" si="36"/>
        <v>66.828193832599112</v>
      </c>
      <c r="AA166" s="7"/>
    </row>
    <row r="167" spans="1:27" x14ac:dyDescent="0.3">
      <c r="A167" s="31" t="s">
        <v>166</v>
      </c>
      <c r="B167" s="31" t="s">
        <v>483</v>
      </c>
      <c r="C167" s="31" t="s">
        <v>474</v>
      </c>
      <c r="D167" s="31" t="s">
        <v>477</v>
      </c>
      <c r="E167" s="31" t="s">
        <v>532</v>
      </c>
      <c r="F167" s="26">
        <v>2</v>
      </c>
      <c r="G167" s="26">
        <v>2</v>
      </c>
      <c r="H167" s="6">
        <v>261</v>
      </c>
      <c r="I167" s="6">
        <v>60</v>
      </c>
      <c r="J167" s="9">
        <f t="shared" si="33"/>
        <v>0.22988505747126436</v>
      </c>
      <c r="K167" s="2" t="s">
        <v>8</v>
      </c>
      <c r="L167" s="12">
        <v>12.191000000000001</v>
      </c>
      <c r="M167" s="6">
        <v>9.8989999999999991</v>
      </c>
      <c r="N167" s="6">
        <v>13.682</v>
      </c>
      <c r="O167" s="12">
        <f t="shared" si="35"/>
        <v>4.3486446827518508</v>
      </c>
      <c r="P167" s="10">
        <v>54.699999999999996</v>
      </c>
      <c r="Q167" s="11">
        <v>1.4</v>
      </c>
      <c r="R167" s="6">
        <f t="shared" si="26"/>
        <v>22.28702010968922</v>
      </c>
      <c r="S167" s="6">
        <f t="shared" si="30"/>
        <v>44.869165778032972</v>
      </c>
      <c r="T167" s="19">
        <f t="shared" si="37"/>
        <v>1.3480520049346085</v>
      </c>
      <c r="U167" s="11">
        <v>1.06</v>
      </c>
      <c r="V167" s="11">
        <v>1.08</v>
      </c>
      <c r="W167" s="11">
        <v>1.06</v>
      </c>
      <c r="X167" s="20">
        <f t="shared" si="32"/>
        <v>1.0666666666666667</v>
      </c>
      <c r="Y167" s="9">
        <f t="shared" si="29"/>
        <v>42.064842916905903</v>
      </c>
      <c r="Z167" s="6">
        <f t="shared" si="36"/>
        <v>39.071428571428569</v>
      </c>
      <c r="AA167" s="7"/>
    </row>
    <row r="168" spans="1:27" x14ac:dyDescent="0.3">
      <c r="A168" s="31" t="s">
        <v>167</v>
      </c>
      <c r="B168" s="31" t="s">
        <v>483</v>
      </c>
      <c r="C168" s="31" t="s">
        <v>474</v>
      </c>
      <c r="D168" s="31" t="s">
        <v>477</v>
      </c>
      <c r="E168" s="31" t="s">
        <v>532</v>
      </c>
      <c r="F168" s="26">
        <v>2</v>
      </c>
      <c r="G168" s="26">
        <v>2</v>
      </c>
      <c r="H168" s="6">
        <v>211</v>
      </c>
      <c r="I168" s="6">
        <v>96</v>
      </c>
      <c r="J168" s="9">
        <f t="shared" si="33"/>
        <v>0.45497630331753552</v>
      </c>
      <c r="K168" s="2" t="s">
        <v>8</v>
      </c>
      <c r="L168" s="12">
        <v>6.6059999999999999</v>
      </c>
      <c r="M168" s="6">
        <v>5.7270000000000003</v>
      </c>
      <c r="N168" s="6">
        <v>10.723000000000001</v>
      </c>
      <c r="O168" s="12">
        <f t="shared" si="35"/>
        <v>4.4807706446666637</v>
      </c>
      <c r="P168" s="10">
        <v>27.599999999999998</v>
      </c>
      <c r="Q168" s="11">
        <v>0.61</v>
      </c>
      <c r="R168" s="6">
        <f t="shared" si="26"/>
        <v>23.934782608695652</v>
      </c>
      <c r="S168" s="6">
        <f t="shared" si="30"/>
        <v>41.780199818346958</v>
      </c>
      <c r="T168" s="19">
        <f t="shared" si="37"/>
        <v>1.3790294872901776</v>
      </c>
      <c r="U168" s="11">
        <v>0.79</v>
      </c>
      <c r="V168" s="11">
        <v>1.08</v>
      </c>
      <c r="W168" s="11">
        <v>0.8</v>
      </c>
      <c r="X168" s="20">
        <f t="shared" si="32"/>
        <v>0.89</v>
      </c>
      <c r="Y168" s="9">
        <f t="shared" si="29"/>
        <v>46.944044739715672</v>
      </c>
      <c r="Z168" s="6">
        <f t="shared" si="36"/>
        <v>45.245901639344261</v>
      </c>
      <c r="AA168" s="7"/>
    </row>
    <row r="169" spans="1:27" x14ac:dyDescent="0.3">
      <c r="A169" s="31" t="s">
        <v>168</v>
      </c>
      <c r="B169" s="31" t="s">
        <v>483</v>
      </c>
      <c r="C169" s="31" t="s">
        <v>474</v>
      </c>
      <c r="D169" s="31" t="s">
        <v>477</v>
      </c>
      <c r="E169" s="31" t="s">
        <v>532</v>
      </c>
      <c r="F169" s="26">
        <v>2</v>
      </c>
      <c r="G169" s="26">
        <v>2</v>
      </c>
      <c r="H169" s="6">
        <v>403</v>
      </c>
      <c r="I169" s="6">
        <v>179</v>
      </c>
      <c r="J169" s="9">
        <f t="shared" si="33"/>
        <v>0.44416873449131511</v>
      </c>
      <c r="K169" s="2" t="s">
        <v>8</v>
      </c>
      <c r="L169" s="12">
        <v>18.675000000000001</v>
      </c>
      <c r="M169" s="6">
        <v>16.082000000000001</v>
      </c>
      <c r="N169" s="6">
        <v>17.059999999999999</v>
      </c>
      <c r="O169" s="12">
        <f t="shared" si="35"/>
        <v>4.2541127674731793</v>
      </c>
      <c r="P169" s="10" t="s">
        <v>8</v>
      </c>
      <c r="Q169" s="11">
        <v>2.12</v>
      </c>
      <c r="R169" s="6"/>
      <c r="S169" s="6"/>
      <c r="T169" s="19"/>
      <c r="U169" s="11">
        <v>0.8</v>
      </c>
      <c r="V169" s="11">
        <v>1.06</v>
      </c>
      <c r="W169" s="11">
        <v>0.74</v>
      </c>
      <c r="X169" s="20">
        <f t="shared" si="32"/>
        <v>0.8666666666666667</v>
      </c>
      <c r="Y169" s="9"/>
      <c r="Z169" s="6"/>
      <c r="AA169" s="7"/>
    </row>
    <row r="170" spans="1:27" x14ac:dyDescent="0.3">
      <c r="A170" s="31" t="s">
        <v>169</v>
      </c>
      <c r="B170" s="31" t="s">
        <v>483</v>
      </c>
      <c r="C170" s="31" t="s">
        <v>474</v>
      </c>
      <c r="D170" s="31" t="s">
        <v>477</v>
      </c>
      <c r="E170" s="31" t="s">
        <v>533</v>
      </c>
      <c r="F170" s="26">
        <v>2</v>
      </c>
      <c r="G170" s="26">
        <v>2</v>
      </c>
      <c r="H170" s="6">
        <v>354</v>
      </c>
      <c r="I170" s="6">
        <v>144</v>
      </c>
      <c r="J170" s="9">
        <f t="shared" si="33"/>
        <v>0.40677966101694918</v>
      </c>
      <c r="K170" s="2" t="s">
        <v>8</v>
      </c>
      <c r="L170" s="12">
        <v>21.667999999999999</v>
      </c>
      <c r="M170" s="6"/>
      <c r="N170" s="6"/>
      <c r="O170" s="12" t="str">
        <f t="shared" si="35"/>
        <v/>
      </c>
      <c r="P170" s="10">
        <v>85.1</v>
      </c>
      <c r="Q170" s="11">
        <v>2.36</v>
      </c>
      <c r="R170" s="6">
        <f t="shared" si="26"/>
        <v>25.46180963572268</v>
      </c>
      <c r="S170" s="6">
        <f t="shared" si="30"/>
        <v>39.274506184234816</v>
      </c>
      <c r="T170" s="19">
        <f t="shared" ref="T170:T175" si="38">IF(L170&gt;0,LOG10(R170),"")</f>
        <v>1.4058892668305771</v>
      </c>
      <c r="U170" s="11">
        <v>0.67</v>
      </c>
      <c r="V170" s="11">
        <v>0.87</v>
      </c>
      <c r="W170" s="11">
        <v>0.7</v>
      </c>
      <c r="X170" s="20">
        <f t="shared" si="32"/>
        <v>0.7466666666666667</v>
      </c>
      <c r="Y170" s="9">
        <f t="shared" si="29"/>
        <v>52.599785068171634</v>
      </c>
      <c r="Z170" s="6">
        <f t="shared" ref="Z170:Z175" si="39">IF(Q170&gt;0,P170/Q170,"")</f>
        <v>36.059322033898304</v>
      </c>
      <c r="AA170" s="7"/>
    </row>
    <row r="171" spans="1:27" x14ac:dyDescent="0.3">
      <c r="A171" s="31" t="s">
        <v>170</v>
      </c>
      <c r="B171" s="31" t="s">
        <v>483</v>
      </c>
      <c r="C171" s="31" t="s">
        <v>474</v>
      </c>
      <c r="D171" s="31" t="s">
        <v>477</v>
      </c>
      <c r="E171" s="31" t="s">
        <v>533</v>
      </c>
      <c r="F171" s="26">
        <v>2</v>
      </c>
      <c r="G171" s="26">
        <v>2</v>
      </c>
      <c r="H171" s="6">
        <v>311</v>
      </c>
      <c r="I171" s="6">
        <v>144</v>
      </c>
      <c r="J171" s="9">
        <f t="shared" si="33"/>
        <v>0.46302250803858519</v>
      </c>
      <c r="K171" s="2">
        <v>31.070900000000002</v>
      </c>
      <c r="L171" s="12">
        <v>25.18</v>
      </c>
      <c r="M171" s="6">
        <v>21.405999999999999</v>
      </c>
      <c r="N171" s="6">
        <v>21.044</v>
      </c>
      <c r="O171" s="12">
        <f t="shared" si="35"/>
        <v>4.5484197074368078</v>
      </c>
      <c r="P171" s="10">
        <v>116.2</v>
      </c>
      <c r="Q171" s="11">
        <v>3.31</v>
      </c>
      <c r="R171" s="6">
        <f t="shared" si="26"/>
        <v>21.669535283993113</v>
      </c>
      <c r="S171" s="6">
        <f t="shared" si="30"/>
        <v>46.147736298649725</v>
      </c>
      <c r="T171" s="19">
        <f t="shared" si="38"/>
        <v>1.3358495977175318</v>
      </c>
      <c r="U171" s="11">
        <v>0.74</v>
      </c>
      <c r="V171" s="11">
        <v>0.88</v>
      </c>
      <c r="W171" s="11">
        <v>0.64</v>
      </c>
      <c r="X171" s="20">
        <f t="shared" si="32"/>
        <v>0.75333333333333341</v>
      </c>
      <c r="Y171" s="9">
        <f t="shared" si="29"/>
        <v>61.258057033605823</v>
      </c>
      <c r="Z171" s="6">
        <f t="shared" si="39"/>
        <v>35.105740181268885</v>
      </c>
      <c r="AA171" s="7"/>
    </row>
    <row r="172" spans="1:27" x14ac:dyDescent="0.3">
      <c r="A172" s="31" t="s">
        <v>171</v>
      </c>
      <c r="B172" s="31" t="s">
        <v>483</v>
      </c>
      <c r="C172" s="31" t="s">
        <v>474</v>
      </c>
      <c r="D172" s="31" t="s">
        <v>477</v>
      </c>
      <c r="E172" s="31" t="s">
        <v>534</v>
      </c>
      <c r="F172" s="26">
        <v>2</v>
      </c>
      <c r="G172" s="26">
        <v>2</v>
      </c>
      <c r="H172" s="6">
        <v>342</v>
      </c>
      <c r="I172" s="6">
        <v>141</v>
      </c>
      <c r="J172" s="9">
        <f t="shared" si="33"/>
        <v>0.41228070175438597</v>
      </c>
      <c r="K172" s="2" t="s">
        <v>8</v>
      </c>
      <c r="L172" s="12">
        <v>23.286000000000001</v>
      </c>
      <c r="M172" s="6">
        <v>19.876999999999999</v>
      </c>
      <c r="N172" s="6">
        <v>19.858000000000001</v>
      </c>
      <c r="O172" s="12">
        <f t="shared" si="35"/>
        <v>4.4541012742970292</v>
      </c>
      <c r="P172" s="10">
        <v>119.6</v>
      </c>
      <c r="Q172" s="11">
        <v>2.98</v>
      </c>
      <c r="R172" s="6">
        <f t="shared" si="26"/>
        <v>19.469899665551839</v>
      </c>
      <c r="S172" s="6">
        <f t="shared" si="30"/>
        <v>51.361332989779264</v>
      </c>
      <c r="T172" s="19">
        <f t="shared" si="38"/>
        <v>1.2893637134712665</v>
      </c>
      <c r="U172" s="11">
        <v>0.85</v>
      </c>
      <c r="V172" s="11">
        <v>0.88</v>
      </c>
      <c r="W172" s="11">
        <v>0.82</v>
      </c>
      <c r="X172" s="20">
        <f t="shared" si="32"/>
        <v>0.85</v>
      </c>
      <c r="Y172" s="9">
        <f t="shared" si="29"/>
        <v>60.425097635034426</v>
      </c>
      <c r="Z172" s="6">
        <f t="shared" si="39"/>
        <v>40.134228187919462</v>
      </c>
      <c r="AA172" s="7"/>
    </row>
    <row r="173" spans="1:27" x14ac:dyDescent="0.3">
      <c r="A173" s="31" t="s">
        <v>172</v>
      </c>
      <c r="B173" s="31" t="s">
        <v>483</v>
      </c>
      <c r="C173" s="31" t="s">
        <v>474</v>
      </c>
      <c r="D173" s="31" t="s">
        <v>477</v>
      </c>
      <c r="E173" s="31" t="s">
        <v>534</v>
      </c>
      <c r="F173" s="26">
        <v>2</v>
      </c>
      <c r="G173" s="26">
        <v>2</v>
      </c>
      <c r="H173" s="6">
        <v>335</v>
      </c>
      <c r="I173" s="6">
        <v>116</v>
      </c>
      <c r="J173" s="9">
        <f t="shared" si="33"/>
        <v>0.34626865671641793</v>
      </c>
      <c r="K173" s="2" t="s">
        <v>8</v>
      </c>
      <c r="L173" s="12">
        <v>22.113</v>
      </c>
      <c r="M173" s="6">
        <v>19.806999999999999</v>
      </c>
      <c r="N173" s="6">
        <v>19.172000000000001</v>
      </c>
      <c r="O173" s="12">
        <f t="shared" si="35"/>
        <v>4.3078251707587434</v>
      </c>
      <c r="P173" s="10">
        <v>123.30000000000001</v>
      </c>
      <c r="Q173" s="11">
        <v>2.81</v>
      </c>
      <c r="R173" s="6">
        <f t="shared" si="26"/>
        <v>17.934306569343065</v>
      </c>
      <c r="S173" s="6">
        <f t="shared" si="30"/>
        <v>55.759055759055769</v>
      </c>
      <c r="T173" s="19">
        <f t="shared" si="38"/>
        <v>1.2536845893236741</v>
      </c>
      <c r="U173" s="11">
        <v>0.65</v>
      </c>
      <c r="V173" s="11">
        <v>0.75</v>
      </c>
      <c r="W173" s="11">
        <v>0.71</v>
      </c>
      <c r="X173" s="20">
        <f t="shared" si="32"/>
        <v>0.70333333333333325</v>
      </c>
      <c r="Y173" s="9">
        <f t="shared" si="29"/>
        <v>79.278278330411041</v>
      </c>
      <c r="Z173" s="6">
        <f t="shared" si="39"/>
        <v>43.879003558718864</v>
      </c>
      <c r="AA173" s="7"/>
    </row>
    <row r="174" spans="1:27" x14ac:dyDescent="0.3">
      <c r="A174" s="31" t="s">
        <v>173</v>
      </c>
      <c r="B174" s="31" t="s">
        <v>483</v>
      </c>
      <c r="C174" s="31" t="s">
        <v>474</v>
      </c>
      <c r="D174" s="31" t="s">
        <v>477</v>
      </c>
      <c r="E174" s="31" t="s">
        <v>535</v>
      </c>
      <c r="F174" s="26">
        <v>2</v>
      </c>
      <c r="G174" s="26">
        <v>2</v>
      </c>
      <c r="H174" s="6">
        <v>419</v>
      </c>
      <c r="I174" s="6">
        <v>91</v>
      </c>
      <c r="J174" s="9">
        <f t="shared" si="33"/>
        <v>0.21718377088305491</v>
      </c>
      <c r="K174" s="2" t="s">
        <v>8</v>
      </c>
      <c r="L174" s="12">
        <v>13.957000000000001</v>
      </c>
      <c r="M174" s="6">
        <v>11.581</v>
      </c>
      <c r="N174" s="6">
        <v>15.824</v>
      </c>
      <c r="O174" s="12">
        <f t="shared" si="35"/>
        <v>4.6498960419489554</v>
      </c>
      <c r="P174" s="10">
        <v>73</v>
      </c>
      <c r="Q174" s="11">
        <v>1.47</v>
      </c>
      <c r="R174" s="6">
        <f t="shared" si="26"/>
        <v>19.11917808219178</v>
      </c>
      <c r="S174" s="6">
        <f t="shared" si="30"/>
        <v>52.303503618256066</v>
      </c>
      <c r="T174" s="19">
        <f t="shared" si="38"/>
        <v>1.2814692183772587</v>
      </c>
      <c r="U174" s="11">
        <v>0.7</v>
      </c>
      <c r="V174" s="11">
        <v>0.75</v>
      </c>
      <c r="W174" s="11">
        <v>0.7</v>
      </c>
      <c r="X174" s="20">
        <f t="shared" si="32"/>
        <v>0.71666666666666667</v>
      </c>
      <c r="Y174" s="9">
        <f t="shared" si="29"/>
        <v>72.981632955706147</v>
      </c>
      <c r="Z174" s="6">
        <f t="shared" si="39"/>
        <v>49.65986394557823</v>
      </c>
      <c r="AA174" s="7"/>
    </row>
    <row r="175" spans="1:27" x14ac:dyDescent="0.3">
      <c r="A175" s="31" t="s">
        <v>174</v>
      </c>
      <c r="B175" s="31" t="s">
        <v>483</v>
      </c>
      <c r="C175" s="31" t="s">
        <v>474</v>
      </c>
      <c r="D175" s="31" t="s">
        <v>477</v>
      </c>
      <c r="E175" s="31" t="s">
        <v>535</v>
      </c>
      <c r="F175" s="26">
        <v>2</v>
      </c>
      <c r="G175" s="26">
        <v>2</v>
      </c>
      <c r="H175" s="6">
        <v>320</v>
      </c>
      <c r="I175" s="6">
        <v>89</v>
      </c>
      <c r="J175" s="9">
        <f t="shared" si="33"/>
        <v>0.27812500000000001</v>
      </c>
      <c r="K175" s="2">
        <v>22.051600000000001</v>
      </c>
      <c r="L175" s="12">
        <v>13.5</v>
      </c>
      <c r="M175" s="6">
        <v>11.221</v>
      </c>
      <c r="N175" s="6">
        <v>13.976000000000001</v>
      </c>
      <c r="O175" s="12">
        <f t="shared" si="35"/>
        <v>4.1722191373509538</v>
      </c>
      <c r="P175" s="10">
        <v>86.5</v>
      </c>
      <c r="Q175" s="11">
        <v>1.61</v>
      </c>
      <c r="R175" s="6">
        <f t="shared" si="26"/>
        <v>15.606936416184972</v>
      </c>
      <c r="S175" s="6">
        <f t="shared" si="30"/>
        <v>64.074074074074062</v>
      </c>
      <c r="T175" s="19">
        <f t="shared" si="38"/>
        <v>1.1933176610301919</v>
      </c>
      <c r="U175" s="11">
        <v>1.03</v>
      </c>
      <c r="V175" s="11">
        <v>1</v>
      </c>
      <c r="W175" s="11">
        <v>1.05</v>
      </c>
      <c r="X175" s="20">
        <f t="shared" si="32"/>
        <v>1.0266666666666666</v>
      </c>
      <c r="Y175" s="9">
        <f t="shared" si="29"/>
        <v>62.40981240981241</v>
      </c>
      <c r="Z175" s="6">
        <f t="shared" si="39"/>
        <v>53.726708074534159</v>
      </c>
      <c r="AA175" s="7"/>
    </row>
    <row r="176" spans="1:27" x14ac:dyDescent="0.3">
      <c r="A176" s="31" t="s">
        <v>175</v>
      </c>
      <c r="B176" s="31" t="s">
        <v>483</v>
      </c>
      <c r="C176" s="31" t="s">
        <v>474</v>
      </c>
      <c r="D176" s="31" t="s">
        <v>477</v>
      </c>
      <c r="E176" s="31" t="s">
        <v>536</v>
      </c>
      <c r="F176" s="26">
        <v>2</v>
      </c>
      <c r="G176" s="26">
        <v>2</v>
      </c>
      <c r="H176" s="6">
        <v>306</v>
      </c>
      <c r="I176" s="6">
        <v>161</v>
      </c>
      <c r="J176" s="9">
        <f t="shared" si="33"/>
        <v>0.52614379084967322</v>
      </c>
      <c r="K176" s="2" t="s">
        <v>8</v>
      </c>
      <c r="L176" s="12">
        <v>23.638999999999999</v>
      </c>
      <c r="M176" s="6">
        <v>20.494</v>
      </c>
      <c r="N176" s="6">
        <v>19.489999999999998</v>
      </c>
      <c r="O176" s="12">
        <f t="shared" si="35"/>
        <v>4.305250969231718</v>
      </c>
      <c r="P176" s="10" t="s">
        <v>8</v>
      </c>
      <c r="Q176" s="11">
        <v>3.53</v>
      </c>
      <c r="R176" s="6"/>
      <c r="S176" s="6"/>
      <c r="T176" s="19"/>
      <c r="U176" s="11">
        <v>1.03</v>
      </c>
      <c r="V176" s="11">
        <v>1.26</v>
      </c>
      <c r="W176" s="11">
        <v>1.06</v>
      </c>
      <c r="X176" s="20">
        <f t="shared" si="32"/>
        <v>1.1166666666666667</v>
      </c>
      <c r="Y176" s="9"/>
      <c r="Z176" s="6"/>
      <c r="AA176" s="7"/>
    </row>
    <row r="177" spans="1:27" x14ac:dyDescent="0.3">
      <c r="A177" s="31" t="s">
        <v>176</v>
      </c>
      <c r="B177" s="31" t="s">
        <v>483</v>
      </c>
      <c r="C177" s="31" t="s">
        <v>474</v>
      </c>
      <c r="D177" s="31" t="s">
        <v>477</v>
      </c>
      <c r="E177" s="31" t="s">
        <v>536</v>
      </c>
      <c r="F177" s="26">
        <v>2</v>
      </c>
      <c r="G177" s="26">
        <v>2</v>
      </c>
      <c r="H177" s="6">
        <v>350</v>
      </c>
      <c r="I177" s="6">
        <v>79</v>
      </c>
      <c r="J177" s="9">
        <f t="shared" si="33"/>
        <v>0.2257142857142857</v>
      </c>
      <c r="K177" s="2">
        <v>15.6187</v>
      </c>
      <c r="L177" s="12">
        <v>11.561999999999999</v>
      </c>
      <c r="M177" s="6">
        <v>9.2509999999999994</v>
      </c>
      <c r="N177" s="6">
        <v>13.542999999999999</v>
      </c>
      <c r="O177" s="12">
        <f t="shared" si="35"/>
        <v>4.4526702917769159</v>
      </c>
      <c r="P177" s="10">
        <v>52.3</v>
      </c>
      <c r="Q177" s="11">
        <v>1.35</v>
      </c>
      <c r="R177" s="6">
        <f t="shared" si="26"/>
        <v>22.107074569789674</v>
      </c>
      <c r="S177" s="6">
        <f t="shared" si="30"/>
        <v>45.234388514097908</v>
      </c>
      <c r="T177" s="19">
        <f t="shared" ref="T177:T185" si="40">IF(L177&gt;0,LOG10(R177),"")</f>
        <v>1.3445312761718224</v>
      </c>
      <c r="U177" s="11">
        <v>0.8</v>
      </c>
      <c r="V177" s="11">
        <v>0.95</v>
      </c>
      <c r="W177" s="11">
        <v>0.78</v>
      </c>
      <c r="X177" s="20">
        <f t="shared" si="32"/>
        <v>0.84333333333333338</v>
      </c>
      <c r="Y177" s="9">
        <f t="shared" si="29"/>
        <v>53.637614838851263</v>
      </c>
      <c r="Z177" s="6">
        <f t="shared" ref="Z177:Z185" si="41">IF(Q177&gt;0,P177/Q177,"")</f>
        <v>38.740740740740733</v>
      </c>
      <c r="AA177" s="7"/>
    </row>
    <row r="178" spans="1:27" x14ac:dyDescent="0.3">
      <c r="A178" s="31" t="s">
        <v>177</v>
      </c>
      <c r="B178" s="31" t="s">
        <v>483</v>
      </c>
      <c r="C178" s="31" t="s">
        <v>474</v>
      </c>
      <c r="D178" s="31" t="s">
        <v>477</v>
      </c>
      <c r="E178" s="31" t="s">
        <v>537</v>
      </c>
      <c r="F178" s="26">
        <v>2</v>
      </c>
      <c r="G178" s="26">
        <v>2</v>
      </c>
      <c r="H178" s="6">
        <v>190</v>
      </c>
      <c r="I178" s="6">
        <v>114</v>
      </c>
      <c r="J178" s="9">
        <f t="shared" si="33"/>
        <v>0.6</v>
      </c>
      <c r="K178" s="2" t="s">
        <v>8</v>
      </c>
      <c r="L178" s="12">
        <v>9.0440000000000005</v>
      </c>
      <c r="M178" s="6">
        <v>8.0169999999999995</v>
      </c>
      <c r="N178" s="6">
        <v>12.073</v>
      </c>
      <c r="O178" s="12">
        <f t="shared" si="35"/>
        <v>4.2639220716617752</v>
      </c>
      <c r="P178" s="10">
        <v>47.1</v>
      </c>
      <c r="Q178" s="11">
        <v>0.97</v>
      </c>
      <c r="R178" s="6">
        <f t="shared" si="26"/>
        <v>19.201698513800423</v>
      </c>
      <c r="S178" s="6">
        <f t="shared" si="30"/>
        <v>52.078726227333036</v>
      </c>
      <c r="T178" s="19">
        <f t="shared" si="40"/>
        <v>1.283339646544426</v>
      </c>
      <c r="U178" s="11">
        <v>0.9</v>
      </c>
      <c r="V178" s="11">
        <v>0.92</v>
      </c>
      <c r="W178" s="11">
        <v>0.84</v>
      </c>
      <c r="X178" s="20">
        <f t="shared" si="32"/>
        <v>0.88666666666666671</v>
      </c>
      <c r="Y178" s="9">
        <f t="shared" si="29"/>
        <v>58.735405519548529</v>
      </c>
      <c r="Z178" s="6">
        <f t="shared" si="41"/>
        <v>48.55670103092784</v>
      </c>
      <c r="AA178" s="7"/>
    </row>
    <row r="179" spans="1:27" x14ac:dyDescent="0.3">
      <c r="A179" s="31" t="s">
        <v>178</v>
      </c>
      <c r="B179" s="31" t="s">
        <v>483</v>
      </c>
      <c r="C179" s="31" t="s">
        <v>474</v>
      </c>
      <c r="D179" s="31" t="s">
        <v>477</v>
      </c>
      <c r="E179" s="31" t="s">
        <v>537</v>
      </c>
      <c r="F179" s="26">
        <v>2</v>
      </c>
      <c r="G179" s="26">
        <v>2</v>
      </c>
      <c r="H179" s="6">
        <v>255</v>
      </c>
      <c r="I179" s="6">
        <v>101</v>
      </c>
      <c r="J179" s="9">
        <f t="shared" si="33"/>
        <v>0.396078431372549</v>
      </c>
      <c r="K179" s="2">
        <v>24.419899999999998</v>
      </c>
      <c r="L179" s="12">
        <v>10.897</v>
      </c>
      <c r="M179" s="6">
        <v>8.6229999999999993</v>
      </c>
      <c r="N179" s="6">
        <v>13.304</v>
      </c>
      <c r="O179" s="12">
        <f t="shared" si="35"/>
        <v>4.5305720682585768</v>
      </c>
      <c r="P179" s="10">
        <v>46</v>
      </c>
      <c r="Q179" s="11">
        <v>1.3</v>
      </c>
      <c r="R179" s="6">
        <f t="shared" si="26"/>
        <v>23.689130434782609</v>
      </c>
      <c r="S179" s="6">
        <f t="shared" si="30"/>
        <v>42.213453244012108</v>
      </c>
      <c r="T179" s="19">
        <f t="shared" si="40"/>
        <v>1.3745491192155173</v>
      </c>
      <c r="U179" s="11">
        <v>0.86</v>
      </c>
      <c r="V179" s="11">
        <v>1.07</v>
      </c>
      <c r="W179" s="11">
        <v>0.75</v>
      </c>
      <c r="X179" s="20">
        <f t="shared" si="32"/>
        <v>0.89333333333333342</v>
      </c>
      <c r="Y179" s="9">
        <f t="shared" si="29"/>
        <v>47.253865571655346</v>
      </c>
      <c r="Z179" s="6">
        <f t="shared" si="41"/>
        <v>35.384615384615387</v>
      </c>
      <c r="AA179" s="7"/>
    </row>
    <row r="180" spans="1:27" x14ac:dyDescent="0.3">
      <c r="A180" s="31" t="s">
        <v>179</v>
      </c>
      <c r="B180" s="31" t="s">
        <v>483</v>
      </c>
      <c r="C180" s="31" t="s">
        <v>474</v>
      </c>
      <c r="D180" s="31" t="s">
        <v>477</v>
      </c>
      <c r="E180" s="31" t="s">
        <v>538</v>
      </c>
      <c r="F180" s="26">
        <v>2</v>
      </c>
      <c r="G180" s="26">
        <v>2</v>
      </c>
      <c r="H180" s="6">
        <v>381</v>
      </c>
      <c r="I180" s="6">
        <v>106</v>
      </c>
      <c r="J180" s="9">
        <f t="shared" si="33"/>
        <v>0.27821522309711288</v>
      </c>
      <c r="K180" s="2" t="s">
        <v>8</v>
      </c>
      <c r="L180" s="12">
        <v>20.43</v>
      </c>
      <c r="M180" s="6">
        <v>17.306000000000001</v>
      </c>
      <c r="N180" s="6">
        <v>17.779</v>
      </c>
      <c r="O180" s="12">
        <f t="shared" si="35"/>
        <v>4.2737486856972282</v>
      </c>
      <c r="P180" s="10">
        <v>114.5</v>
      </c>
      <c r="Q180" s="11">
        <v>2.5299999999999998</v>
      </c>
      <c r="R180" s="6">
        <f t="shared" si="26"/>
        <v>17.842794759825328</v>
      </c>
      <c r="S180" s="6">
        <f t="shared" si="30"/>
        <v>56.045031815956925</v>
      </c>
      <c r="T180" s="19">
        <f t="shared" si="40"/>
        <v>1.2514628799565408</v>
      </c>
      <c r="U180" s="11">
        <v>0.72</v>
      </c>
      <c r="V180" s="11">
        <v>1.1000000000000001</v>
      </c>
      <c r="W180" s="11">
        <v>0.8</v>
      </c>
      <c r="X180" s="20">
        <f t="shared" si="32"/>
        <v>0.87333333333333341</v>
      </c>
      <c r="Y180" s="9">
        <f t="shared" si="29"/>
        <v>64.173700552622421</v>
      </c>
      <c r="Z180" s="6">
        <f t="shared" si="41"/>
        <v>45.256916996047437</v>
      </c>
      <c r="AA180" s="7"/>
    </row>
    <row r="181" spans="1:27" x14ac:dyDescent="0.3">
      <c r="A181" s="31" t="s">
        <v>180</v>
      </c>
      <c r="B181" s="31" t="s">
        <v>483</v>
      </c>
      <c r="C181" s="31" t="s">
        <v>474</v>
      </c>
      <c r="D181" s="31" t="s">
        <v>477</v>
      </c>
      <c r="E181" s="31" t="s">
        <v>538</v>
      </c>
      <c r="F181" s="26">
        <v>2</v>
      </c>
      <c r="G181" s="26">
        <v>2</v>
      </c>
      <c r="H181" s="6">
        <v>344</v>
      </c>
      <c r="I181" s="6">
        <v>110</v>
      </c>
      <c r="J181" s="9">
        <f t="shared" si="33"/>
        <v>0.31976744186046513</v>
      </c>
      <c r="K181" s="2">
        <v>34.974299999999999</v>
      </c>
      <c r="L181" s="12">
        <v>28.815000000000001</v>
      </c>
      <c r="M181" s="6">
        <v>24.684000000000001</v>
      </c>
      <c r="N181" s="6">
        <v>21.126000000000001</v>
      </c>
      <c r="O181" s="12">
        <f t="shared" si="35"/>
        <v>4.2521591072545579</v>
      </c>
      <c r="P181" s="10">
        <v>179.60000000000002</v>
      </c>
      <c r="Q181" s="11">
        <v>3.9</v>
      </c>
      <c r="R181" s="6">
        <f t="shared" si="26"/>
        <v>16.043986636971045</v>
      </c>
      <c r="S181" s="6">
        <f t="shared" si="30"/>
        <v>62.328648273468687</v>
      </c>
      <c r="T181" s="19">
        <f t="shared" si="40"/>
        <v>1.2053122915860892</v>
      </c>
      <c r="U181" s="11">
        <v>0.76</v>
      </c>
      <c r="V181" s="11">
        <v>1.0900000000000001</v>
      </c>
      <c r="W181" s="11">
        <v>0.84</v>
      </c>
      <c r="X181" s="20">
        <f t="shared" si="32"/>
        <v>0.89666666666666661</v>
      </c>
      <c r="Y181" s="9">
        <f t="shared" si="29"/>
        <v>69.511503650708576</v>
      </c>
      <c r="Z181" s="6">
        <f t="shared" si="41"/>
        <v>46.051282051282058</v>
      </c>
      <c r="AA181" s="7"/>
    </row>
    <row r="182" spans="1:27" x14ac:dyDescent="0.3">
      <c r="A182" s="31" t="s">
        <v>181</v>
      </c>
      <c r="B182" s="31" t="s">
        <v>483</v>
      </c>
      <c r="C182" s="31" t="s">
        <v>474</v>
      </c>
      <c r="D182" s="31" t="s">
        <v>477</v>
      </c>
      <c r="E182" s="31" t="s">
        <v>539</v>
      </c>
      <c r="F182" s="26">
        <v>2</v>
      </c>
      <c r="G182" s="26">
        <v>2</v>
      </c>
      <c r="H182" s="6">
        <v>371</v>
      </c>
      <c r="I182" s="6">
        <v>66</v>
      </c>
      <c r="J182" s="9">
        <f t="shared" si="33"/>
        <v>0.17789757412398921</v>
      </c>
      <c r="K182" s="2" t="s">
        <v>8</v>
      </c>
      <c r="L182" s="12">
        <v>19.481000000000002</v>
      </c>
      <c r="M182" s="6">
        <v>15.74</v>
      </c>
      <c r="N182" s="6">
        <v>17.219000000000001</v>
      </c>
      <c r="O182" s="12">
        <f t="shared" si="35"/>
        <v>4.3401582206094478</v>
      </c>
      <c r="P182" s="10">
        <v>81.5</v>
      </c>
      <c r="Q182" s="11">
        <v>2.11</v>
      </c>
      <c r="R182" s="6">
        <f t="shared" si="26"/>
        <v>23.903067484662579</v>
      </c>
      <c r="S182" s="6">
        <f t="shared" si="30"/>
        <v>41.835634721010216</v>
      </c>
      <c r="T182" s="19">
        <f t="shared" si="40"/>
        <v>1.3784536376083232</v>
      </c>
      <c r="U182" s="11">
        <v>0.78</v>
      </c>
      <c r="V182" s="11">
        <v>0.83</v>
      </c>
      <c r="W182" s="11">
        <v>0.78</v>
      </c>
      <c r="X182" s="20">
        <f t="shared" si="32"/>
        <v>0.79666666666666652</v>
      </c>
      <c r="Y182" s="9">
        <f t="shared" si="29"/>
        <v>52.513349022188564</v>
      </c>
      <c r="Z182" s="6">
        <f t="shared" si="41"/>
        <v>38.625592417061611</v>
      </c>
      <c r="AA182" s="7"/>
    </row>
    <row r="183" spans="1:27" x14ac:dyDescent="0.3">
      <c r="A183" s="31" t="s">
        <v>182</v>
      </c>
      <c r="B183" s="31" t="s">
        <v>483</v>
      </c>
      <c r="C183" s="31" t="s">
        <v>474</v>
      </c>
      <c r="D183" s="31" t="s">
        <v>477</v>
      </c>
      <c r="E183" s="31" t="s">
        <v>539</v>
      </c>
      <c r="F183" s="26">
        <v>2</v>
      </c>
      <c r="G183" s="26">
        <v>2</v>
      </c>
      <c r="H183" s="6">
        <v>392</v>
      </c>
      <c r="I183" s="6">
        <v>189</v>
      </c>
      <c r="J183" s="9">
        <f t="shared" si="33"/>
        <v>0.48214285714285715</v>
      </c>
      <c r="K183" s="2">
        <v>33.2241</v>
      </c>
      <c r="L183" s="12">
        <v>21.834</v>
      </c>
      <c r="M183" s="6">
        <v>19.216000000000001</v>
      </c>
      <c r="N183" s="6">
        <v>18.738</v>
      </c>
      <c r="O183" s="12">
        <f t="shared" si="35"/>
        <v>4.2745631706351244</v>
      </c>
      <c r="P183" s="10">
        <v>168.5</v>
      </c>
      <c r="Q183" s="11">
        <v>2.64</v>
      </c>
      <c r="R183" s="6">
        <f t="shared" si="26"/>
        <v>12.957863501483679</v>
      </c>
      <c r="S183" s="6">
        <f t="shared" si="30"/>
        <v>77.173216085005052</v>
      </c>
      <c r="T183" s="19">
        <f t="shared" si="40"/>
        <v>1.1125334007625216</v>
      </c>
      <c r="U183" s="11">
        <v>0.9</v>
      </c>
      <c r="V183" s="11">
        <v>1</v>
      </c>
      <c r="W183" s="11">
        <v>0.92</v>
      </c>
      <c r="X183" s="20">
        <f t="shared" si="32"/>
        <v>0.94</v>
      </c>
      <c r="Y183" s="9">
        <f t="shared" si="29"/>
        <v>82.099166047877688</v>
      </c>
      <c r="Z183" s="6">
        <f t="shared" si="41"/>
        <v>63.825757575757571</v>
      </c>
      <c r="AA183" s="7"/>
    </row>
    <row r="184" spans="1:27" x14ac:dyDescent="0.3">
      <c r="A184" s="31" t="s">
        <v>183</v>
      </c>
      <c r="B184" s="31" t="s">
        <v>483</v>
      </c>
      <c r="C184" s="31" t="s">
        <v>474</v>
      </c>
      <c r="D184" s="31" t="s">
        <v>477</v>
      </c>
      <c r="E184" s="31" t="s">
        <v>540</v>
      </c>
      <c r="F184" s="26">
        <v>2</v>
      </c>
      <c r="G184" s="26">
        <v>2</v>
      </c>
      <c r="H184" s="6">
        <v>423</v>
      </c>
      <c r="I184" s="6">
        <v>120</v>
      </c>
      <c r="J184" s="9">
        <f t="shared" si="33"/>
        <v>0.28368794326241137</v>
      </c>
      <c r="K184" s="2" t="s">
        <v>8</v>
      </c>
      <c r="L184" s="12">
        <v>20.206</v>
      </c>
      <c r="M184" s="6">
        <v>17.221</v>
      </c>
      <c r="N184" s="6">
        <v>18.378</v>
      </c>
      <c r="O184" s="12">
        <f t="shared" si="35"/>
        <v>4.4286265955738706</v>
      </c>
      <c r="P184" s="10">
        <v>116.8</v>
      </c>
      <c r="Q184" s="11">
        <v>2.46</v>
      </c>
      <c r="R184" s="6">
        <f t="shared" si="26"/>
        <v>17.299657534246577</v>
      </c>
      <c r="S184" s="6">
        <f t="shared" si="30"/>
        <v>57.804612491339206</v>
      </c>
      <c r="T184" s="19">
        <f t="shared" si="40"/>
        <v>1.2380375058768249</v>
      </c>
      <c r="U184" s="11">
        <v>0.63</v>
      </c>
      <c r="V184" s="11">
        <v>0.8</v>
      </c>
      <c r="W184" s="11">
        <v>0.66</v>
      </c>
      <c r="X184" s="20">
        <f t="shared" si="32"/>
        <v>0.69666666666666677</v>
      </c>
      <c r="Y184" s="9">
        <f t="shared" si="29"/>
        <v>82.973127977998857</v>
      </c>
      <c r="Z184" s="6">
        <f t="shared" si="41"/>
        <v>47.479674796747965</v>
      </c>
      <c r="AA184" s="7"/>
    </row>
    <row r="185" spans="1:27" x14ac:dyDescent="0.3">
      <c r="A185" s="31" t="s">
        <v>184</v>
      </c>
      <c r="B185" s="31" t="s">
        <v>483</v>
      </c>
      <c r="C185" s="31" t="s">
        <v>474</v>
      </c>
      <c r="D185" s="31" t="s">
        <v>477</v>
      </c>
      <c r="E185" s="31" t="s">
        <v>540</v>
      </c>
      <c r="F185" s="26">
        <v>2</v>
      </c>
      <c r="G185" s="26">
        <v>2</v>
      </c>
      <c r="H185" s="6">
        <v>180</v>
      </c>
      <c r="I185" s="6">
        <v>92</v>
      </c>
      <c r="J185" s="9">
        <f t="shared" si="33"/>
        <v>0.51111111111111107</v>
      </c>
      <c r="K185" s="2">
        <v>7.36</v>
      </c>
      <c r="L185" s="12"/>
      <c r="M185" s="6"/>
      <c r="N185" s="6"/>
      <c r="O185" s="12" t="str">
        <f t="shared" si="35"/>
        <v/>
      </c>
      <c r="P185" s="10">
        <v>25.8</v>
      </c>
      <c r="Q185" s="11">
        <v>0.5</v>
      </c>
      <c r="R185" s="6" t="str">
        <f t="shared" si="26"/>
        <v/>
      </c>
      <c r="S185" s="6"/>
      <c r="T185" s="19" t="str">
        <f t="shared" si="40"/>
        <v/>
      </c>
      <c r="U185" s="11">
        <v>0.8</v>
      </c>
      <c r="V185" s="11">
        <v>0.95</v>
      </c>
      <c r="W185" s="11">
        <v>0.92</v>
      </c>
      <c r="X185" s="20">
        <f t="shared" si="32"/>
        <v>0.89</v>
      </c>
      <c r="Y185" s="9" t="str">
        <f t="shared" si="29"/>
        <v/>
      </c>
      <c r="Z185" s="6">
        <f t="shared" si="41"/>
        <v>51.6</v>
      </c>
      <c r="AA185" s="7"/>
    </row>
    <row r="186" spans="1:27" x14ac:dyDescent="0.3">
      <c r="A186" s="31" t="s">
        <v>294</v>
      </c>
      <c r="B186" s="31" t="s">
        <v>483</v>
      </c>
      <c r="C186" s="31" t="s">
        <v>474</v>
      </c>
      <c r="D186" s="31" t="s">
        <v>480</v>
      </c>
      <c r="E186" s="31" t="s">
        <v>541</v>
      </c>
      <c r="F186" s="26">
        <v>3</v>
      </c>
      <c r="G186" s="26">
        <v>3</v>
      </c>
      <c r="H186" s="6">
        <v>469</v>
      </c>
      <c r="I186" s="6">
        <v>113</v>
      </c>
      <c r="J186" s="9">
        <f t="shared" ref="J186:J226" si="42">IF(I186&gt;0,I186/H186,"")</f>
        <v>0.24093816631130063</v>
      </c>
      <c r="K186" s="2" t="s">
        <v>8</v>
      </c>
      <c r="L186" s="12">
        <v>16.95</v>
      </c>
      <c r="M186" s="6">
        <v>14.73</v>
      </c>
      <c r="N186" s="6">
        <v>17.344999999999999</v>
      </c>
      <c r="O186" s="12">
        <f t="shared" ref="O186:O237" si="43">IF(M186&gt;0,(N186/SQRT(M186)),"")</f>
        <v>4.5193183058689712</v>
      </c>
      <c r="P186" s="10">
        <v>90.399999999999991</v>
      </c>
      <c r="Q186" s="14">
        <v>1.65</v>
      </c>
      <c r="R186" s="6">
        <f t="shared" ref="R186:R200" si="44">IF(L186&gt;0,((L186/P186)*100),"")</f>
        <v>18.75</v>
      </c>
      <c r="S186" s="6">
        <f t="shared" si="30"/>
        <v>53.333333333333336</v>
      </c>
      <c r="T186" s="19">
        <f t="shared" ref="T186" si="45">IF(L186&gt;0,LOG10(R186),"")</f>
        <v>1.2730012720637376</v>
      </c>
      <c r="U186" s="14">
        <v>0.62</v>
      </c>
      <c r="V186" s="14">
        <v>0.72</v>
      </c>
      <c r="W186" s="14">
        <v>0.64</v>
      </c>
      <c r="X186" s="22">
        <f>AVERAGE(U186:W186)</f>
        <v>0.66</v>
      </c>
      <c r="Y186" s="9">
        <f t="shared" si="29"/>
        <v>80.808080808080788</v>
      </c>
      <c r="Z186" s="6">
        <f t="shared" ref="Z186:Z195" si="46">IF(Q186&gt;0,P186/Q186,"")</f>
        <v>54.787878787878789</v>
      </c>
      <c r="AA186" s="7"/>
    </row>
    <row r="187" spans="1:27" x14ac:dyDescent="0.3">
      <c r="A187" s="31" t="s">
        <v>295</v>
      </c>
      <c r="B187" s="31" t="s">
        <v>483</v>
      </c>
      <c r="C187" s="31" t="s">
        <v>474</v>
      </c>
      <c r="D187" s="31" t="s">
        <v>480</v>
      </c>
      <c r="E187" s="31" t="s">
        <v>541</v>
      </c>
      <c r="F187" s="26">
        <v>3</v>
      </c>
      <c r="G187" s="26">
        <v>3</v>
      </c>
      <c r="H187" s="6">
        <v>342</v>
      </c>
      <c r="I187" s="6">
        <v>136</v>
      </c>
      <c r="J187" s="9">
        <f t="shared" si="42"/>
        <v>0.39766081871345027</v>
      </c>
      <c r="K187" s="2" t="s">
        <v>8</v>
      </c>
      <c r="L187" s="12">
        <v>29.399000000000001</v>
      </c>
      <c r="M187" s="6">
        <v>26.690999999999999</v>
      </c>
      <c r="N187" s="6">
        <v>23.24</v>
      </c>
      <c r="O187" s="12">
        <f t="shared" si="43"/>
        <v>4.4983547419264198</v>
      </c>
      <c r="P187" s="10">
        <v>151.10000000000002</v>
      </c>
      <c r="Q187" s="11">
        <v>3.53</v>
      </c>
      <c r="R187" s="6">
        <f t="shared" si="44"/>
        <v>19.456651224354729</v>
      </c>
      <c r="S187" s="6">
        <f t="shared" si="30"/>
        <v>51.396305996802617</v>
      </c>
      <c r="T187" s="19">
        <f t="shared" ref="T187:T250" si="47">IF(L187&gt;0,LOG10(R187),"")</f>
        <v>1.2890680939007499</v>
      </c>
      <c r="U187" s="14">
        <v>0.72</v>
      </c>
      <c r="V187" s="14">
        <v>0.82</v>
      </c>
      <c r="W187" s="14">
        <v>0.75</v>
      </c>
      <c r="X187" s="22">
        <f t="shared" ref="X187:X250" si="48">AVERAGE(U187:W187)</f>
        <v>0.76333333333333331</v>
      </c>
      <c r="Y187" s="9">
        <f t="shared" si="29"/>
        <v>67.331405235985969</v>
      </c>
      <c r="Z187" s="6">
        <f t="shared" si="46"/>
        <v>42.804532577903693</v>
      </c>
      <c r="AA187" s="7"/>
    </row>
    <row r="188" spans="1:27" x14ac:dyDescent="0.3">
      <c r="A188" s="31" t="s">
        <v>296</v>
      </c>
      <c r="B188" s="31" t="s">
        <v>483</v>
      </c>
      <c r="C188" s="31" t="s">
        <v>474</v>
      </c>
      <c r="D188" s="31" t="s">
        <v>480</v>
      </c>
      <c r="E188" s="31" t="s">
        <v>541</v>
      </c>
      <c r="F188" s="26">
        <v>3</v>
      </c>
      <c r="G188" s="26">
        <v>3</v>
      </c>
      <c r="H188" s="6">
        <v>200</v>
      </c>
      <c r="I188" s="6">
        <v>64</v>
      </c>
      <c r="J188" s="9">
        <f t="shared" si="42"/>
        <v>0.32</v>
      </c>
      <c r="K188" s="2" t="s">
        <v>8</v>
      </c>
      <c r="L188" s="12">
        <v>7.8570000000000002</v>
      </c>
      <c r="M188" s="6">
        <v>6.3620000000000001</v>
      </c>
      <c r="N188" s="6">
        <v>11.129</v>
      </c>
      <c r="O188" s="12">
        <f t="shared" si="43"/>
        <v>4.4122418545407651</v>
      </c>
      <c r="P188" s="10">
        <v>30.5</v>
      </c>
      <c r="Q188" s="11">
        <v>0.77</v>
      </c>
      <c r="R188" s="6">
        <f t="shared" si="44"/>
        <v>25.760655737704919</v>
      </c>
      <c r="S188" s="6">
        <f t="shared" si="30"/>
        <v>38.818887616138468</v>
      </c>
      <c r="T188" s="19">
        <f t="shared" si="47"/>
        <v>1.4109569137981088</v>
      </c>
      <c r="U188" s="14">
        <v>0.8</v>
      </c>
      <c r="V188" s="14">
        <v>0.88</v>
      </c>
      <c r="W188" s="14">
        <v>0.82</v>
      </c>
      <c r="X188" s="22">
        <f t="shared" si="48"/>
        <v>0.83333333333333337</v>
      </c>
      <c r="Y188" s="9">
        <f t="shared" si="29"/>
        <v>46.582665139366163</v>
      </c>
      <c r="Z188" s="6">
        <f t="shared" si="46"/>
        <v>39.61038961038961</v>
      </c>
      <c r="AA188" s="7"/>
    </row>
    <row r="189" spans="1:27" x14ac:dyDescent="0.3">
      <c r="A189" s="31" t="s">
        <v>297</v>
      </c>
      <c r="B189" s="31" t="s">
        <v>483</v>
      </c>
      <c r="C189" s="31" t="s">
        <v>474</v>
      </c>
      <c r="D189" s="31" t="s">
        <v>480</v>
      </c>
      <c r="E189" s="31" t="s">
        <v>541</v>
      </c>
      <c r="F189" s="26">
        <v>3</v>
      </c>
      <c r="G189" s="26">
        <v>3</v>
      </c>
      <c r="H189" s="6">
        <v>390</v>
      </c>
      <c r="I189" s="6">
        <v>89</v>
      </c>
      <c r="J189" s="9">
        <f t="shared" si="42"/>
        <v>0.2282051282051282</v>
      </c>
      <c r="K189" s="2" t="s">
        <v>8</v>
      </c>
      <c r="L189" s="12">
        <v>27.815999999999999</v>
      </c>
      <c r="M189" s="6">
        <v>25.353999999999999</v>
      </c>
      <c r="N189" s="6">
        <v>22.488</v>
      </c>
      <c r="O189" s="12">
        <f t="shared" si="43"/>
        <v>4.4660912231260905</v>
      </c>
      <c r="P189" s="10">
        <v>181.29999999999998</v>
      </c>
      <c r="Q189" s="11">
        <v>3.05</v>
      </c>
      <c r="R189" s="6">
        <f t="shared" si="44"/>
        <v>15.342526199669058</v>
      </c>
      <c r="S189" s="6">
        <f t="shared" si="30"/>
        <v>65.178314639056651</v>
      </c>
      <c r="T189" s="19">
        <f t="shared" si="47"/>
        <v>1.1858968735796933</v>
      </c>
      <c r="U189" s="14">
        <v>0.89</v>
      </c>
      <c r="V189" s="14">
        <v>1.05</v>
      </c>
      <c r="W189" s="14">
        <v>0.75</v>
      </c>
      <c r="X189" s="22">
        <f t="shared" si="48"/>
        <v>0.89666666666666661</v>
      </c>
      <c r="Y189" s="9">
        <f t="shared" si="29"/>
        <v>72.689570229431212</v>
      </c>
      <c r="Z189" s="6">
        <f t="shared" si="46"/>
        <v>59.442622950819668</v>
      </c>
      <c r="AA189" s="7"/>
    </row>
    <row r="190" spans="1:27" x14ac:dyDescent="0.3">
      <c r="A190" s="31" t="s">
        <v>298</v>
      </c>
      <c r="B190" s="31" t="s">
        <v>483</v>
      </c>
      <c r="C190" s="31" t="s">
        <v>474</v>
      </c>
      <c r="D190" s="31" t="s">
        <v>480</v>
      </c>
      <c r="E190" s="31" t="s">
        <v>541</v>
      </c>
      <c r="F190" s="26">
        <v>3</v>
      </c>
      <c r="G190" s="26">
        <v>3</v>
      </c>
      <c r="H190" s="6">
        <v>434</v>
      </c>
      <c r="I190" s="6">
        <v>109</v>
      </c>
      <c r="J190" s="9">
        <f t="shared" si="42"/>
        <v>0.25115207373271892</v>
      </c>
      <c r="K190" s="2" t="s">
        <v>8</v>
      </c>
      <c r="L190" s="12">
        <v>26.228999999999999</v>
      </c>
      <c r="M190" s="6">
        <v>23.69</v>
      </c>
      <c r="N190" s="6">
        <v>21.236999999999998</v>
      </c>
      <c r="O190" s="12">
        <f t="shared" si="43"/>
        <v>4.3632554185141288</v>
      </c>
      <c r="P190" s="10">
        <v>142.6</v>
      </c>
      <c r="Q190" s="11">
        <v>2.91</v>
      </c>
      <c r="R190" s="6">
        <f t="shared" si="44"/>
        <v>18.393408134642357</v>
      </c>
      <c r="S190" s="6">
        <f t="shared" si="30"/>
        <v>54.367303366502725</v>
      </c>
      <c r="T190" s="19">
        <f t="shared" si="47"/>
        <v>1.264662207592208</v>
      </c>
      <c r="U190" s="14">
        <v>0.68</v>
      </c>
      <c r="V190" s="14">
        <v>0.81</v>
      </c>
      <c r="W190" s="14">
        <v>0.71</v>
      </c>
      <c r="X190" s="22">
        <f t="shared" si="48"/>
        <v>0.73333333333333339</v>
      </c>
      <c r="Y190" s="9">
        <f t="shared" si="29"/>
        <v>74.137231863412794</v>
      </c>
      <c r="Z190" s="6">
        <f t="shared" si="46"/>
        <v>49.003436426116835</v>
      </c>
      <c r="AA190" s="7"/>
    </row>
    <row r="191" spans="1:27" x14ac:dyDescent="0.3">
      <c r="A191" s="31" t="s">
        <v>299</v>
      </c>
      <c r="B191" s="31" t="s">
        <v>483</v>
      </c>
      <c r="C191" s="31" t="s">
        <v>474</v>
      </c>
      <c r="D191" s="31" t="s">
        <v>480</v>
      </c>
      <c r="E191" s="31" t="s">
        <v>542</v>
      </c>
      <c r="F191" s="26">
        <v>3</v>
      </c>
      <c r="G191" s="26">
        <v>3</v>
      </c>
      <c r="H191" s="6">
        <v>350</v>
      </c>
      <c r="I191" s="6">
        <v>115</v>
      </c>
      <c r="J191" s="9">
        <f t="shared" si="42"/>
        <v>0.32857142857142857</v>
      </c>
      <c r="K191" s="2" t="s">
        <v>8</v>
      </c>
      <c r="L191" s="12">
        <v>21.841999999999999</v>
      </c>
      <c r="M191" s="6">
        <v>18.657</v>
      </c>
      <c r="N191" s="6">
        <v>20.134</v>
      </c>
      <c r="O191" s="12">
        <f t="shared" si="43"/>
        <v>4.6613225780985923</v>
      </c>
      <c r="P191" s="10">
        <v>106.1</v>
      </c>
      <c r="Q191" s="11">
        <v>2.4500000000000002</v>
      </c>
      <c r="R191" s="6">
        <f t="shared" si="44"/>
        <v>20.586239396795474</v>
      </c>
      <c r="S191" s="6">
        <f t="shared" si="30"/>
        <v>48.57613771632635</v>
      </c>
      <c r="T191" s="19">
        <f t="shared" si="47"/>
        <v>1.3135770188674247</v>
      </c>
      <c r="U191" s="14">
        <v>0.78</v>
      </c>
      <c r="V191" s="14">
        <v>0.94</v>
      </c>
      <c r="W191" s="14">
        <v>0.68</v>
      </c>
      <c r="X191" s="22">
        <f t="shared" si="48"/>
        <v>0.79999999999999993</v>
      </c>
      <c r="Y191" s="9">
        <f t="shared" si="29"/>
        <v>60.720172145407943</v>
      </c>
      <c r="Z191" s="6">
        <f t="shared" si="46"/>
        <v>43.306122448979586</v>
      </c>
      <c r="AA191" s="7"/>
    </row>
    <row r="192" spans="1:27" x14ac:dyDescent="0.3">
      <c r="A192" s="31" t="s">
        <v>300</v>
      </c>
      <c r="B192" s="31" t="s">
        <v>483</v>
      </c>
      <c r="C192" s="31" t="s">
        <v>474</v>
      </c>
      <c r="D192" s="31" t="s">
        <v>480</v>
      </c>
      <c r="E192" s="31" t="s">
        <v>542</v>
      </c>
      <c r="F192" s="26">
        <v>3</v>
      </c>
      <c r="G192" s="26">
        <v>3</v>
      </c>
      <c r="H192" s="6">
        <v>340</v>
      </c>
      <c r="I192" s="6">
        <v>111</v>
      </c>
      <c r="J192" s="9">
        <f t="shared" si="42"/>
        <v>0.32647058823529412</v>
      </c>
      <c r="K192" s="2" t="s">
        <v>8</v>
      </c>
      <c r="L192" s="12">
        <v>19.704999999999998</v>
      </c>
      <c r="M192" s="6">
        <v>16.536999999999999</v>
      </c>
      <c r="N192" s="6">
        <v>20.045000000000002</v>
      </c>
      <c r="O192" s="12">
        <f t="shared" si="43"/>
        <v>4.9292142733996691</v>
      </c>
      <c r="P192" s="10">
        <v>100.1</v>
      </c>
      <c r="Q192" s="11">
        <v>2.12</v>
      </c>
      <c r="R192" s="6">
        <f t="shared" si="44"/>
        <v>19.685314685314683</v>
      </c>
      <c r="S192" s="6">
        <f t="shared" si="30"/>
        <v>50.799289520426285</v>
      </c>
      <c r="T192" s="19">
        <f t="shared" si="47"/>
        <v>1.2941423617223031</v>
      </c>
      <c r="U192" s="14">
        <v>0.6</v>
      </c>
      <c r="V192" s="14">
        <v>0.71</v>
      </c>
      <c r="W192" s="14">
        <v>0.6</v>
      </c>
      <c r="X192" s="22">
        <f t="shared" si="48"/>
        <v>0.63666666666666671</v>
      </c>
      <c r="Y192" s="9">
        <f t="shared" si="29"/>
        <v>79.78945997972717</v>
      </c>
      <c r="Z192" s="6">
        <f t="shared" si="46"/>
        <v>47.216981132075468</v>
      </c>
      <c r="AA192" s="7"/>
    </row>
    <row r="193" spans="1:27" x14ac:dyDescent="0.3">
      <c r="A193" s="31" t="s">
        <v>301</v>
      </c>
      <c r="B193" s="31" t="s">
        <v>483</v>
      </c>
      <c r="C193" s="31" t="s">
        <v>474</v>
      </c>
      <c r="D193" s="31" t="s">
        <v>480</v>
      </c>
      <c r="E193" s="31" t="s">
        <v>542</v>
      </c>
      <c r="F193" s="26">
        <v>3</v>
      </c>
      <c r="G193" s="26">
        <v>3</v>
      </c>
      <c r="H193" s="6">
        <v>91</v>
      </c>
      <c r="I193" s="6">
        <v>60</v>
      </c>
      <c r="J193" s="9">
        <f t="shared" si="42"/>
        <v>0.65934065934065933</v>
      </c>
      <c r="K193" s="2" t="s">
        <v>8</v>
      </c>
      <c r="L193" s="12">
        <v>3.53</v>
      </c>
      <c r="M193" s="6">
        <v>2.706</v>
      </c>
      <c r="N193" s="6">
        <v>7.867</v>
      </c>
      <c r="O193" s="12">
        <f t="shared" si="43"/>
        <v>4.7823929121310682</v>
      </c>
      <c r="P193" s="10">
        <v>12.8</v>
      </c>
      <c r="Q193" s="11">
        <v>0.28000000000000003</v>
      </c>
      <c r="R193" s="6">
        <f t="shared" si="44"/>
        <v>27.578124999999996</v>
      </c>
      <c r="S193" s="6">
        <f t="shared" si="30"/>
        <v>36.260623229461764</v>
      </c>
      <c r="T193" s="19">
        <f t="shared" si="47"/>
        <v>1.4405647357399542</v>
      </c>
      <c r="U193" s="14">
        <v>0.79</v>
      </c>
      <c r="V193" s="14">
        <v>0.91</v>
      </c>
      <c r="W193" s="14">
        <v>0.79</v>
      </c>
      <c r="X193" s="22">
        <f t="shared" si="48"/>
        <v>0.83000000000000007</v>
      </c>
      <c r="Y193" s="9">
        <f t="shared" si="29"/>
        <v>43.687497866821388</v>
      </c>
      <c r="Z193" s="6">
        <f t="shared" si="46"/>
        <v>45.714285714285715</v>
      </c>
      <c r="AA193" s="7"/>
    </row>
    <row r="194" spans="1:27" x14ac:dyDescent="0.3">
      <c r="A194" s="31" t="s">
        <v>302</v>
      </c>
      <c r="B194" s="31" t="s">
        <v>483</v>
      </c>
      <c r="C194" s="31" t="s">
        <v>474</v>
      </c>
      <c r="D194" s="31" t="s">
        <v>480</v>
      </c>
      <c r="E194" s="31" t="s">
        <v>542</v>
      </c>
      <c r="F194" s="26">
        <v>3</v>
      </c>
      <c r="G194" s="26">
        <v>3</v>
      </c>
      <c r="H194" s="6">
        <v>402</v>
      </c>
      <c r="I194" s="6">
        <v>237</v>
      </c>
      <c r="J194" s="9">
        <f t="shared" si="42"/>
        <v>0.58955223880597019</v>
      </c>
      <c r="K194" s="2" t="s">
        <v>8</v>
      </c>
      <c r="L194" s="12">
        <v>30.478999999999999</v>
      </c>
      <c r="M194" s="6">
        <v>27.754000000000001</v>
      </c>
      <c r="N194" s="6">
        <v>23.72</v>
      </c>
      <c r="O194" s="12">
        <f t="shared" si="43"/>
        <v>4.5024810404047715</v>
      </c>
      <c r="P194" s="10">
        <v>161.30000000000001</v>
      </c>
      <c r="Q194" s="11">
        <v>3.2</v>
      </c>
      <c r="R194" s="6">
        <f t="shared" si="44"/>
        <v>18.895846249225045</v>
      </c>
      <c r="S194" s="6">
        <f t="shared" si="30"/>
        <v>52.921683782276318</v>
      </c>
      <c r="T194" s="19">
        <f t="shared" si="47"/>
        <v>1.2763663465382367</v>
      </c>
      <c r="U194" s="14">
        <v>0.7</v>
      </c>
      <c r="V194" s="14">
        <v>0.84</v>
      </c>
      <c r="W194" s="14">
        <v>0.76</v>
      </c>
      <c r="X194" s="22">
        <f t="shared" si="48"/>
        <v>0.76666666666666661</v>
      </c>
      <c r="Y194" s="9">
        <f t="shared" si="29"/>
        <v>69.028283194273456</v>
      </c>
      <c r="Z194" s="6">
        <f t="shared" si="46"/>
        <v>50.40625</v>
      </c>
      <c r="AA194" s="7"/>
    </row>
    <row r="195" spans="1:27" x14ac:dyDescent="0.3">
      <c r="A195" s="31" t="s">
        <v>303</v>
      </c>
      <c r="B195" s="31" t="s">
        <v>483</v>
      </c>
      <c r="C195" s="31" t="s">
        <v>474</v>
      </c>
      <c r="D195" s="31" t="s">
        <v>480</v>
      </c>
      <c r="E195" s="31" t="s">
        <v>542</v>
      </c>
      <c r="F195" s="26">
        <v>3</v>
      </c>
      <c r="G195" s="26">
        <v>3</v>
      </c>
      <c r="H195" s="6">
        <v>273</v>
      </c>
      <c r="I195" s="6">
        <v>96</v>
      </c>
      <c r="J195" s="9">
        <f t="shared" si="42"/>
        <v>0.35164835164835168</v>
      </c>
      <c r="K195" s="2">
        <v>30.334600000000002</v>
      </c>
      <c r="L195" s="12">
        <v>9.8460000000000001</v>
      </c>
      <c r="M195" s="6">
        <v>8.1240000000000006</v>
      </c>
      <c r="N195" s="6">
        <v>13.455</v>
      </c>
      <c r="O195" s="12">
        <f t="shared" si="43"/>
        <v>4.7206167683428637</v>
      </c>
      <c r="P195" s="10">
        <v>38</v>
      </c>
      <c r="Q195" s="11">
        <v>0.93</v>
      </c>
      <c r="R195" s="6">
        <f t="shared" si="44"/>
        <v>25.910526315789472</v>
      </c>
      <c r="S195" s="6">
        <f t="shared" ref="S195:S258" si="49">IF(P195&gt;0,(P195/1000)/(L195/10000),"")</f>
        <v>38.594353036766201</v>
      </c>
      <c r="T195" s="19">
        <f t="shared" si="47"/>
        <v>1.4134762348199266</v>
      </c>
      <c r="U195" s="14">
        <v>0.75</v>
      </c>
      <c r="V195" s="14">
        <v>0.76</v>
      </c>
      <c r="W195" s="14">
        <v>0.8</v>
      </c>
      <c r="X195" s="22">
        <f t="shared" si="48"/>
        <v>0.77</v>
      </c>
      <c r="Y195" s="9">
        <f t="shared" ref="Y195:Y253" si="50">IF(L195&gt;0,((P195*1000)/(X195*(L195*100))),"")</f>
        <v>50.122536411384672</v>
      </c>
      <c r="Z195" s="6">
        <f t="shared" si="46"/>
        <v>40.86021505376344</v>
      </c>
      <c r="AA195" s="7"/>
    </row>
    <row r="196" spans="1:27" x14ac:dyDescent="0.3">
      <c r="A196" s="31" t="s">
        <v>304</v>
      </c>
      <c r="B196" s="31" t="s">
        <v>483</v>
      </c>
      <c r="C196" s="31" t="s">
        <v>474</v>
      </c>
      <c r="D196" s="31" t="s">
        <v>480</v>
      </c>
      <c r="E196" s="31" t="s">
        <v>543</v>
      </c>
      <c r="F196" s="26">
        <v>3</v>
      </c>
      <c r="G196" s="26">
        <v>3</v>
      </c>
      <c r="H196" s="6">
        <v>635</v>
      </c>
      <c r="I196" s="6">
        <v>77</v>
      </c>
      <c r="J196" s="9">
        <f t="shared" si="42"/>
        <v>0.12125984251968504</v>
      </c>
      <c r="K196" s="2" t="s">
        <v>8</v>
      </c>
      <c r="L196" s="12">
        <v>14.852</v>
      </c>
      <c r="M196" s="6">
        <v>10.914</v>
      </c>
      <c r="N196" s="6">
        <v>15.996</v>
      </c>
      <c r="O196" s="12">
        <f t="shared" si="43"/>
        <v>4.8419401924050991</v>
      </c>
      <c r="P196" s="10">
        <v>57.3</v>
      </c>
      <c r="Q196" s="11">
        <v>1.5</v>
      </c>
      <c r="R196" s="6">
        <f t="shared" si="44"/>
        <v>25.919720767888311</v>
      </c>
      <c r="S196" s="6">
        <f t="shared" si="49"/>
        <v>38.580662537032048</v>
      </c>
      <c r="T196" s="19">
        <f t="shared" si="47"/>
        <v>1.4136303185867314</v>
      </c>
      <c r="U196" s="14">
        <v>0.49</v>
      </c>
      <c r="V196" s="14">
        <v>0.61</v>
      </c>
      <c r="W196" s="14">
        <v>0.51</v>
      </c>
      <c r="X196" s="22">
        <f t="shared" si="48"/>
        <v>0.53666666666666674</v>
      </c>
      <c r="Y196" s="9">
        <f t="shared" si="50"/>
        <v>71.88943329881748</v>
      </c>
      <c r="Z196" s="6">
        <f t="shared" ref="Z196:Z227" si="51">IF(Q196&gt;0,P196/Q196,"")</f>
        <v>38.199999999999996</v>
      </c>
      <c r="AA196" s="7"/>
    </row>
    <row r="197" spans="1:27" x14ac:dyDescent="0.3">
      <c r="A197" s="31" t="s">
        <v>305</v>
      </c>
      <c r="B197" s="31" t="s">
        <v>483</v>
      </c>
      <c r="C197" s="31" t="s">
        <v>474</v>
      </c>
      <c r="D197" s="31" t="s">
        <v>480</v>
      </c>
      <c r="E197" s="31" t="s">
        <v>543</v>
      </c>
      <c r="F197" s="26">
        <v>3</v>
      </c>
      <c r="G197" s="26">
        <v>3</v>
      </c>
      <c r="H197" s="6">
        <v>471</v>
      </c>
      <c r="I197" s="6">
        <v>112</v>
      </c>
      <c r="J197" s="9">
        <f t="shared" si="42"/>
        <v>0.23779193205944799</v>
      </c>
      <c r="K197" s="2" t="s">
        <v>8</v>
      </c>
      <c r="L197" s="12">
        <v>26.102</v>
      </c>
      <c r="M197" s="6">
        <v>23.896000000000001</v>
      </c>
      <c r="N197" s="6">
        <v>21.834</v>
      </c>
      <c r="O197" s="12">
        <f t="shared" si="43"/>
        <v>4.4665345853216882</v>
      </c>
      <c r="P197" s="10">
        <v>130.70000000000002</v>
      </c>
      <c r="Q197" s="11">
        <v>2.67</v>
      </c>
      <c r="R197" s="6">
        <f t="shared" si="44"/>
        <v>19.970925784238712</v>
      </c>
      <c r="S197" s="6">
        <f t="shared" si="49"/>
        <v>50.072791356984141</v>
      </c>
      <c r="T197" s="19">
        <f t="shared" si="47"/>
        <v>1.3003981977533778</v>
      </c>
      <c r="U197" s="14">
        <v>0.68</v>
      </c>
      <c r="V197" s="14">
        <v>0.72</v>
      </c>
      <c r="W197" s="14">
        <v>0.75</v>
      </c>
      <c r="X197" s="22">
        <f t="shared" si="48"/>
        <v>0.71666666666666667</v>
      </c>
      <c r="Y197" s="9">
        <f t="shared" si="50"/>
        <v>69.869011195791828</v>
      </c>
      <c r="Z197" s="6">
        <f t="shared" si="51"/>
        <v>48.951310861423231</v>
      </c>
      <c r="AA197" s="7"/>
    </row>
    <row r="198" spans="1:27" x14ac:dyDescent="0.3">
      <c r="A198" s="31" t="s">
        <v>306</v>
      </c>
      <c r="B198" s="31" t="s">
        <v>483</v>
      </c>
      <c r="C198" s="31" t="s">
        <v>474</v>
      </c>
      <c r="D198" s="31" t="s">
        <v>480</v>
      </c>
      <c r="E198" s="31" t="s">
        <v>543</v>
      </c>
      <c r="F198" s="26">
        <v>3</v>
      </c>
      <c r="G198" s="26">
        <v>3</v>
      </c>
      <c r="H198" s="6">
        <v>497</v>
      </c>
      <c r="I198" s="6">
        <v>75</v>
      </c>
      <c r="J198" s="9">
        <f t="shared" si="42"/>
        <v>0.15090543259557343</v>
      </c>
      <c r="K198" s="2" t="s">
        <v>8</v>
      </c>
      <c r="L198" s="12">
        <v>22.262</v>
      </c>
      <c r="M198" s="6">
        <v>19.521000000000001</v>
      </c>
      <c r="N198" s="6">
        <v>21.135000000000002</v>
      </c>
      <c r="O198" s="12">
        <f t="shared" si="43"/>
        <v>4.7835599533788962</v>
      </c>
      <c r="P198" s="10">
        <v>120.3</v>
      </c>
      <c r="Q198" s="11">
        <v>2.31</v>
      </c>
      <c r="R198" s="6">
        <f t="shared" si="44"/>
        <v>18.505403158769742</v>
      </c>
      <c r="S198" s="6">
        <f t="shared" si="49"/>
        <v>54.038271494025686</v>
      </c>
      <c r="T198" s="19">
        <f t="shared" si="47"/>
        <v>1.267298551075106</v>
      </c>
      <c r="U198" s="14">
        <v>0.67</v>
      </c>
      <c r="V198" s="14">
        <v>0.64</v>
      </c>
      <c r="W198" s="14">
        <v>0.57999999999999996</v>
      </c>
      <c r="X198" s="22">
        <f t="shared" si="48"/>
        <v>0.63</v>
      </c>
      <c r="Y198" s="9">
        <f t="shared" si="50"/>
        <v>85.775034117501107</v>
      </c>
      <c r="Z198" s="6">
        <f t="shared" si="51"/>
        <v>52.077922077922075</v>
      </c>
      <c r="AA198" s="7"/>
    </row>
    <row r="199" spans="1:27" x14ac:dyDescent="0.3">
      <c r="A199" s="31" t="s">
        <v>307</v>
      </c>
      <c r="B199" s="31" t="s">
        <v>483</v>
      </c>
      <c r="C199" s="31" t="s">
        <v>474</v>
      </c>
      <c r="D199" s="31" t="s">
        <v>480</v>
      </c>
      <c r="E199" s="31" t="s">
        <v>543</v>
      </c>
      <c r="F199" s="26">
        <v>3</v>
      </c>
      <c r="G199" s="26">
        <v>3</v>
      </c>
      <c r="H199" s="6" t="s">
        <v>8</v>
      </c>
      <c r="I199" s="6"/>
      <c r="J199" s="9" t="str">
        <f t="shared" si="42"/>
        <v/>
      </c>
      <c r="K199" s="2" t="s">
        <v>8</v>
      </c>
      <c r="L199" s="12">
        <v>21.693000000000001</v>
      </c>
      <c r="M199" s="6">
        <v>18.701000000000001</v>
      </c>
      <c r="N199" s="6">
        <v>20.489000000000001</v>
      </c>
      <c r="O199" s="12">
        <f t="shared" si="43"/>
        <v>4.7379268072077965</v>
      </c>
      <c r="P199" s="10">
        <v>97.3</v>
      </c>
      <c r="Q199" s="11">
        <v>2.48</v>
      </c>
      <c r="R199" s="6">
        <f t="shared" si="44"/>
        <v>22.294964028776981</v>
      </c>
      <c r="S199" s="6">
        <f t="shared" si="49"/>
        <v>44.853178444659562</v>
      </c>
      <c r="T199" s="19">
        <f t="shared" si="47"/>
        <v>1.3482067759851879</v>
      </c>
      <c r="U199" s="14">
        <v>0.66</v>
      </c>
      <c r="V199" s="14">
        <v>0.72</v>
      </c>
      <c r="W199" s="14">
        <v>0.62</v>
      </c>
      <c r="X199" s="22">
        <f t="shared" si="48"/>
        <v>0.66666666666666663</v>
      </c>
      <c r="Y199" s="9">
        <f t="shared" si="50"/>
        <v>67.279767666989343</v>
      </c>
      <c r="Z199" s="6">
        <f t="shared" si="51"/>
        <v>39.233870967741936</v>
      </c>
      <c r="AA199" s="7"/>
    </row>
    <row r="200" spans="1:27" x14ac:dyDescent="0.3">
      <c r="A200" s="31" t="s">
        <v>308</v>
      </c>
      <c r="B200" s="31" t="s">
        <v>483</v>
      </c>
      <c r="C200" s="31" t="s">
        <v>474</v>
      </c>
      <c r="D200" s="31" t="s">
        <v>480</v>
      </c>
      <c r="E200" s="31" t="s">
        <v>543</v>
      </c>
      <c r="F200" s="26">
        <v>3</v>
      </c>
      <c r="G200" s="26">
        <v>3</v>
      </c>
      <c r="H200" s="6">
        <v>544</v>
      </c>
      <c r="I200" s="6">
        <v>61</v>
      </c>
      <c r="J200" s="9">
        <f t="shared" si="42"/>
        <v>0.11213235294117647</v>
      </c>
      <c r="K200" s="2" t="s">
        <v>8</v>
      </c>
      <c r="L200" s="12">
        <v>16.166</v>
      </c>
      <c r="M200" s="6">
        <v>13.885999999999999</v>
      </c>
      <c r="N200" s="6">
        <v>18.181999999999999</v>
      </c>
      <c r="O200" s="12">
        <f t="shared" si="43"/>
        <v>4.8792500244204096</v>
      </c>
      <c r="P200" s="10">
        <v>81</v>
      </c>
      <c r="Q200" s="11">
        <v>1.65</v>
      </c>
      <c r="R200" s="6">
        <f t="shared" si="44"/>
        <v>19.958024691358027</v>
      </c>
      <c r="S200" s="6">
        <f t="shared" si="49"/>
        <v>50.105158975627866</v>
      </c>
      <c r="T200" s="19">
        <f t="shared" si="47"/>
        <v>1.3001175555838824</v>
      </c>
      <c r="U200" s="14">
        <v>0.83</v>
      </c>
      <c r="V200" s="14">
        <v>0.88</v>
      </c>
      <c r="W200" s="14">
        <v>0.84</v>
      </c>
      <c r="X200" s="22">
        <f t="shared" si="48"/>
        <v>0.85</v>
      </c>
      <c r="Y200" s="9">
        <f t="shared" si="50"/>
        <v>58.947245853679831</v>
      </c>
      <c r="Z200" s="6">
        <f t="shared" si="51"/>
        <v>49.090909090909093</v>
      </c>
      <c r="AA200" s="7"/>
    </row>
    <row r="201" spans="1:27" x14ac:dyDescent="0.3">
      <c r="A201" s="31" t="s">
        <v>309</v>
      </c>
      <c r="B201" s="31" t="s">
        <v>483</v>
      </c>
      <c r="C201" s="31" t="s">
        <v>474</v>
      </c>
      <c r="D201" s="31" t="s">
        <v>480</v>
      </c>
      <c r="E201" s="31" t="s">
        <v>544</v>
      </c>
      <c r="F201" s="26">
        <v>3</v>
      </c>
      <c r="G201" s="26">
        <v>3</v>
      </c>
      <c r="H201" s="6">
        <v>404</v>
      </c>
      <c r="I201" s="6">
        <v>185</v>
      </c>
      <c r="J201" s="9">
        <f t="shared" si="42"/>
        <v>0.45792079207920794</v>
      </c>
      <c r="K201" s="2" t="s">
        <v>8</v>
      </c>
      <c r="L201" s="12">
        <v>28.064</v>
      </c>
      <c r="M201" s="6">
        <v>25.271000000000001</v>
      </c>
      <c r="N201" s="6">
        <v>21.079000000000001</v>
      </c>
      <c r="O201" s="12">
        <f t="shared" si="43"/>
        <v>4.1931344692035859</v>
      </c>
      <c r="P201" s="10">
        <v>187.20000000000002</v>
      </c>
      <c r="Q201" s="11">
        <v>3</v>
      </c>
      <c r="R201" s="6">
        <f t="shared" ref="R201:R253" si="52">IF(L201&gt;0,((L201/P201)*100),"")</f>
        <v>14.991452991452991</v>
      </c>
      <c r="S201" s="6">
        <f t="shared" si="49"/>
        <v>66.704675028506273</v>
      </c>
      <c r="T201" s="19">
        <f t="shared" si="47"/>
        <v>1.17584372728386</v>
      </c>
      <c r="U201" s="14">
        <v>0.62</v>
      </c>
      <c r="V201" s="14">
        <v>0.82</v>
      </c>
      <c r="W201" s="14">
        <v>0.61</v>
      </c>
      <c r="X201" s="22">
        <f t="shared" si="48"/>
        <v>0.68333333333333324</v>
      </c>
      <c r="Y201" s="9">
        <f t="shared" si="50"/>
        <v>97.616597602692124</v>
      </c>
      <c r="Z201" s="6">
        <f t="shared" si="51"/>
        <v>62.400000000000006</v>
      </c>
      <c r="AA201" s="7"/>
    </row>
    <row r="202" spans="1:27" x14ac:dyDescent="0.3">
      <c r="A202" s="31" t="s">
        <v>310</v>
      </c>
      <c r="B202" s="31" t="s">
        <v>483</v>
      </c>
      <c r="C202" s="31" t="s">
        <v>474</v>
      </c>
      <c r="D202" s="31" t="s">
        <v>480</v>
      </c>
      <c r="E202" s="31" t="s">
        <v>544</v>
      </c>
      <c r="F202" s="26">
        <v>3</v>
      </c>
      <c r="G202" s="26">
        <v>3</v>
      </c>
      <c r="H202" s="6">
        <v>414</v>
      </c>
      <c r="I202" s="6">
        <v>121</v>
      </c>
      <c r="J202" s="9">
        <f t="shared" si="42"/>
        <v>0.2922705314009662</v>
      </c>
      <c r="K202" s="2" t="s">
        <v>8</v>
      </c>
      <c r="L202" s="12">
        <v>23.292999999999999</v>
      </c>
      <c r="M202" s="6">
        <v>19.852</v>
      </c>
      <c r="N202" s="6">
        <v>19.920999999999999</v>
      </c>
      <c r="O202" s="12">
        <f t="shared" si="43"/>
        <v>4.4710446010639169</v>
      </c>
      <c r="P202" s="10">
        <v>119</v>
      </c>
      <c r="Q202" s="11">
        <v>2.68</v>
      </c>
      <c r="R202" s="6">
        <f t="shared" si="52"/>
        <v>19.573949579831933</v>
      </c>
      <c r="S202" s="6">
        <f t="shared" si="49"/>
        <v>51.088309792641567</v>
      </c>
      <c r="T202" s="19">
        <f t="shared" si="47"/>
        <v>1.2916784652933</v>
      </c>
      <c r="U202" s="14">
        <v>0.72</v>
      </c>
      <c r="V202" s="14">
        <v>0.85</v>
      </c>
      <c r="W202" s="14">
        <v>0.8</v>
      </c>
      <c r="X202" s="22">
        <f t="shared" si="48"/>
        <v>0.79</v>
      </c>
      <c r="Y202" s="9">
        <f t="shared" si="50"/>
        <v>64.668746572964011</v>
      </c>
      <c r="Z202" s="6">
        <f t="shared" si="51"/>
        <v>44.402985074626862</v>
      </c>
      <c r="AA202" s="7"/>
    </row>
    <row r="203" spans="1:27" x14ac:dyDescent="0.3">
      <c r="A203" s="31" t="s">
        <v>311</v>
      </c>
      <c r="B203" s="31" t="s">
        <v>483</v>
      </c>
      <c r="C203" s="31" t="s">
        <v>474</v>
      </c>
      <c r="D203" s="31" t="s">
        <v>480</v>
      </c>
      <c r="E203" s="31" t="s">
        <v>544</v>
      </c>
      <c r="F203" s="26">
        <v>3</v>
      </c>
      <c r="G203" s="26">
        <v>3</v>
      </c>
      <c r="H203" s="6">
        <v>353</v>
      </c>
      <c r="I203" s="6">
        <v>173</v>
      </c>
      <c r="J203" s="9">
        <f t="shared" si="42"/>
        <v>0.49008498583569404</v>
      </c>
      <c r="K203" s="2" t="s">
        <v>8</v>
      </c>
      <c r="L203" s="12">
        <v>31.74</v>
      </c>
      <c r="M203" s="6">
        <v>27.803999999999998</v>
      </c>
      <c r="N203" s="6">
        <v>24.263999999999999</v>
      </c>
      <c r="O203" s="12">
        <f t="shared" si="43"/>
        <v>4.601598866454073</v>
      </c>
      <c r="P203" s="10">
        <v>212.4</v>
      </c>
      <c r="Q203" s="11">
        <v>4.0199999999999996</v>
      </c>
      <c r="R203" s="6">
        <f t="shared" si="52"/>
        <v>14.943502824858756</v>
      </c>
      <c r="S203" s="6">
        <f t="shared" si="49"/>
        <v>66.918714555765604</v>
      </c>
      <c r="T203" s="19">
        <f t="shared" si="47"/>
        <v>1.1744524100093978</v>
      </c>
      <c r="U203" s="14">
        <v>0.8</v>
      </c>
      <c r="V203" s="14">
        <v>0.84</v>
      </c>
      <c r="W203" s="14">
        <v>0.8</v>
      </c>
      <c r="X203" s="22">
        <f t="shared" si="48"/>
        <v>0.81333333333333346</v>
      </c>
      <c r="Y203" s="9">
        <f t="shared" si="50"/>
        <v>82.277108060367524</v>
      </c>
      <c r="Z203" s="6">
        <f t="shared" si="51"/>
        <v>52.835820895522396</v>
      </c>
      <c r="AA203" s="7"/>
    </row>
    <row r="204" spans="1:27" x14ac:dyDescent="0.3">
      <c r="A204" s="31" t="s">
        <v>312</v>
      </c>
      <c r="B204" s="31" t="s">
        <v>483</v>
      </c>
      <c r="C204" s="31" t="s">
        <v>474</v>
      </c>
      <c r="D204" s="31" t="s">
        <v>480</v>
      </c>
      <c r="E204" s="31" t="s">
        <v>544</v>
      </c>
      <c r="F204" s="26">
        <v>3</v>
      </c>
      <c r="G204" s="26">
        <v>3</v>
      </c>
      <c r="H204" s="6">
        <v>196</v>
      </c>
      <c r="I204" s="6">
        <v>93</v>
      </c>
      <c r="J204" s="9">
        <f t="shared" si="42"/>
        <v>0.47448979591836737</v>
      </c>
      <c r="K204" s="2" t="s">
        <v>8</v>
      </c>
      <c r="L204" s="12">
        <v>7.2869999999999999</v>
      </c>
      <c r="M204" s="6">
        <v>6.2030000000000003</v>
      </c>
      <c r="N204" s="6">
        <v>12.127000000000001</v>
      </c>
      <c r="O204" s="12">
        <f t="shared" si="43"/>
        <v>4.8691425249152536</v>
      </c>
      <c r="P204" s="10">
        <v>34.4</v>
      </c>
      <c r="Q204" s="11">
        <v>0.6</v>
      </c>
      <c r="R204" s="6">
        <f t="shared" si="52"/>
        <v>21.183139534883722</v>
      </c>
      <c r="S204" s="6">
        <f t="shared" si="49"/>
        <v>47.207355564704265</v>
      </c>
      <c r="T204" s="19">
        <f t="shared" si="47"/>
        <v>1.3259903269532629</v>
      </c>
      <c r="U204" s="14">
        <v>0.72</v>
      </c>
      <c r="V204" s="14">
        <v>0.74</v>
      </c>
      <c r="W204" s="14">
        <v>0.67</v>
      </c>
      <c r="X204" s="22">
        <f t="shared" si="48"/>
        <v>0.71</v>
      </c>
      <c r="Y204" s="9">
        <f t="shared" si="50"/>
        <v>66.489233189724331</v>
      </c>
      <c r="Z204" s="6">
        <f t="shared" si="51"/>
        <v>57.333333333333336</v>
      </c>
      <c r="AA204" s="7"/>
    </row>
    <row r="205" spans="1:27" x14ac:dyDescent="0.3">
      <c r="A205" s="31" t="s">
        <v>313</v>
      </c>
      <c r="B205" s="31" t="s">
        <v>483</v>
      </c>
      <c r="C205" s="31" t="s">
        <v>474</v>
      </c>
      <c r="D205" s="31" t="s">
        <v>480</v>
      </c>
      <c r="E205" s="31" t="s">
        <v>544</v>
      </c>
      <c r="F205" s="26">
        <v>3</v>
      </c>
      <c r="G205" s="26">
        <v>3</v>
      </c>
      <c r="H205" s="6">
        <v>299</v>
      </c>
      <c r="I205" s="6">
        <v>146</v>
      </c>
      <c r="J205" s="9">
        <f t="shared" si="42"/>
        <v>0.48829431438127091</v>
      </c>
      <c r="K205" s="2">
        <v>34.207999999999998</v>
      </c>
      <c r="L205" s="12">
        <v>21.952999999999999</v>
      </c>
      <c r="M205" s="6">
        <v>19.11</v>
      </c>
      <c r="N205" s="6">
        <v>20.216999999999999</v>
      </c>
      <c r="O205" s="12">
        <f t="shared" si="43"/>
        <v>4.6247298363963516</v>
      </c>
      <c r="P205" s="10">
        <v>147.5</v>
      </c>
      <c r="Q205" s="11">
        <v>2.5099999999999998</v>
      </c>
      <c r="R205" s="6">
        <f t="shared" si="52"/>
        <v>14.883389830508476</v>
      </c>
      <c r="S205" s="6">
        <f t="shared" si="49"/>
        <v>67.188994670432294</v>
      </c>
      <c r="T205" s="19">
        <f t="shared" si="47"/>
        <v>1.1727018570848471</v>
      </c>
      <c r="U205" s="14">
        <v>0.8</v>
      </c>
      <c r="V205" s="14">
        <v>0.85</v>
      </c>
      <c r="W205" s="14">
        <v>0.85</v>
      </c>
      <c r="X205" s="22">
        <f t="shared" si="48"/>
        <v>0.83333333333333337</v>
      </c>
      <c r="Y205" s="9">
        <f t="shared" si="50"/>
        <v>80.626793604518753</v>
      </c>
      <c r="Z205" s="6">
        <f t="shared" si="51"/>
        <v>58.764940239043831</v>
      </c>
      <c r="AA205" s="7"/>
    </row>
    <row r="206" spans="1:27" x14ac:dyDescent="0.3">
      <c r="A206" s="31" t="s">
        <v>314</v>
      </c>
      <c r="B206" s="31" t="s">
        <v>483</v>
      </c>
      <c r="C206" s="31" t="s">
        <v>474</v>
      </c>
      <c r="D206" s="31" t="s">
        <v>480</v>
      </c>
      <c r="E206" s="31" t="s">
        <v>545</v>
      </c>
      <c r="F206" s="26">
        <v>3</v>
      </c>
      <c r="G206" s="26">
        <v>3</v>
      </c>
      <c r="H206" s="6">
        <v>377</v>
      </c>
      <c r="I206" s="6">
        <v>79</v>
      </c>
      <c r="J206" s="9">
        <f t="shared" si="42"/>
        <v>0.20954907161803712</v>
      </c>
      <c r="K206" s="2" t="s">
        <v>8</v>
      </c>
      <c r="L206" s="12">
        <v>26.143000000000001</v>
      </c>
      <c r="M206" s="6">
        <v>21.584</v>
      </c>
      <c r="N206" s="6">
        <v>21.184000000000001</v>
      </c>
      <c r="O206" s="12">
        <f t="shared" si="43"/>
        <v>4.559760179926494</v>
      </c>
      <c r="P206" s="10">
        <v>108.7</v>
      </c>
      <c r="Q206" s="11">
        <v>2.98</v>
      </c>
      <c r="R206" s="6">
        <f t="shared" si="52"/>
        <v>24.050597976080958</v>
      </c>
      <c r="S206" s="6">
        <f t="shared" si="49"/>
        <v>41.579007764984894</v>
      </c>
      <c r="T206" s="19">
        <f t="shared" si="47"/>
        <v>1.3811258788172842</v>
      </c>
      <c r="U206" s="14">
        <v>0.76</v>
      </c>
      <c r="V206" s="14">
        <v>0.84</v>
      </c>
      <c r="W206" s="14">
        <v>0.76</v>
      </c>
      <c r="X206" s="22">
        <f t="shared" si="48"/>
        <v>0.78666666666666674</v>
      </c>
      <c r="Y206" s="9">
        <f t="shared" si="50"/>
        <v>52.854670887692649</v>
      </c>
      <c r="Z206" s="6">
        <f t="shared" si="51"/>
        <v>36.476510067114098</v>
      </c>
      <c r="AA206" s="7"/>
    </row>
    <row r="207" spans="1:27" x14ac:dyDescent="0.3">
      <c r="A207" s="31" t="s">
        <v>315</v>
      </c>
      <c r="B207" s="31" t="s">
        <v>483</v>
      </c>
      <c r="C207" s="31" t="s">
        <v>474</v>
      </c>
      <c r="D207" s="31" t="s">
        <v>480</v>
      </c>
      <c r="E207" s="31" t="s">
        <v>545</v>
      </c>
      <c r="F207" s="26">
        <v>3</v>
      </c>
      <c r="G207" s="26">
        <v>3</v>
      </c>
      <c r="H207" s="6">
        <v>355</v>
      </c>
      <c r="I207" s="6">
        <v>158</v>
      </c>
      <c r="J207" s="9">
        <f t="shared" si="42"/>
        <v>0.44507042253521129</v>
      </c>
      <c r="K207" s="2" t="s">
        <v>8</v>
      </c>
      <c r="L207" s="12">
        <v>26.43</v>
      </c>
      <c r="M207" s="6">
        <v>23.091999999999999</v>
      </c>
      <c r="N207" s="6">
        <v>20.74</v>
      </c>
      <c r="O207" s="12">
        <f t="shared" si="43"/>
        <v>4.3159656309921841</v>
      </c>
      <c r="P207" s="10">
        <v>178.7</v>
      </c>
      <c r="Q207" s="11">
        <v>3.3</v>
      </c>
      <c r="R207" s="6">
        <f t="shared" si="52"/>
        <v>14.790151091214327</v>
      </c>
      <c r="S207" s="6">
        <f t="shared" si="49"/>
        <v>67.612561483163077</v>
      </c>
      <c r="T207" s="19">
        <f t="shared" si="47"/>
        <v>1.1699726106260662</v>
      </c>
      <c r="U207" s="14">
        <v>0.92</v>
      </c>
      <c r="V207" s="14">
        <v>1.07</v>
      </c>
      <c r="W207" s="14">
        <v>1</v>
      </c>
      <c r="X207" s="22">
        <f t="shared" si="48"/>
        <v>0.9966666666666667</v>
      </c>
      <c r="Y207" s="9">
        <f t="shared" si="50"/>
        <v>67.838690451334188</v>
      </c>
      <c r="Z207" s="6">
        <f t="shared" si="51"/>
        <v>54.151515151515149</v>
      </c>
      <c r="AA207" s="7"/>
    </row>
    <row r="208" spans="1:27" x14ac:dyDescent="0.3">
      <c r="A208" s="31" t="s">
        <v>316</v>
      </c>
      <c r="B208" s="31" t="s">
        <v>483</v>
      </c>
      <c r="C208" s="31" t="s">
        <v>474</v>
      </c>
      <c r="D208" s="31" t="s">
        <v>480</v>
      </c>
      <c r="E208" s="31" t="s">
        <v>545</v>
      </c>
      <c r="F208" s="26">
        <v>3</v>
      </c>
      <c r="G208" s="26">
        <v>3</v>
      </c>
      <c r="H208" s="6">
        <v>212</v>
      </c>
      <c r="I208" s="6">
        <v>57</v>
      </c>
      <c r="J208" s="9">
        <f t="shared" si="42"/>
        <v>0.26886792452830188</v>
      </c>
      <c r="K208" s="2" t="s">
        <v>8</v>
      </c>
      <c r="L208" s="12">
        <v>7.5090000000000003</v>
      </c>
      <c r="M208" s="6">
        <v>6.077</v>
      </c>
      <c r="N208" s="6">
        <v>12.129</v>
      </c>
      <c r="O208" s="12">
        <f t="shared" si="43"/>
        <v>4.920173050493184</v>
      </c>
      <c r="P208" s="10">
        <v>28.8</v>
      </c>
      <c r="Q208" s="11">
        <v>0.66</v>
      </c>
      <c r="R208" s="6">
        <f t="shared" si="52"/>
        <v>26.072916666666668</v>
      </c>
      <c r="S208" s="6">
        <f t="shared" si="49"/>
        <v>38.353975229724334</v>
      </c>
      <c r="T208" s="19">
        <f t="shared" si="47"/>
        <v>1.4161896165686549</v>
      </c>
      <c r="U208" s="14">
        <v>0.62</v>
      </c>
      <c r="V208" s="14">
        <v>0.68</v>
      </c>
      <c r="W208" s="14">
        <v>0.62</v>
      </c>
      <c r="X208" s="22">
        <f t="shared" si="48"/>
        <v>0.64</v>
      </c>
      <c r="Y208" s="9">
        <f t="shared" si="50"/>
        <v>59.928086296444256</v>
      </c>
      <c r="Z208" s="6">
        <f t="shared" si="51"/>
        <v>43.636363636363633</v>
      </c>
      <c r="AA208" s="7"/>
    </row>
    <row r="209" spans="1:27" x14ac:dyDescent="0.3">
      <c r="A209" s="31" t="s">
        <v>317</v>
      </c>
      <c r="B209" s="31" t="s">
        <v>483</v>
      </c>
      <c r="C209" s="31" t="s">
        <v>474</v>
      </c>
      <c r="D209" s="31" t="s">
        <v>480</v>
      </c>
      <c r="E209" s="31" t="s">
        <v>545</v>
      </c>
      <c r="F209" s="26">
        <v>3</v>
      </c>
      <c r="G209" s="26">
        <v>3</v>
      </c>
      <c r="H209" s="6">
        <v>363</v>
      </c>
      <c r="I209" s="6">
        <v>162</v>
      </c>
      <c r="J209" s="9">
        <f t="shared" si="42"/>
        <v>0.4462809917355372</v>
      </c>
      <c r="K209" s="2" t="s">
        <v>8</v>
      </c>
      <c r="L209" s="12">
        <v>29.587</v>
      </c>
      <c r="M209" s="6">
        <v>27.167999999999999</v>
      </c>
      <c r="N209" s="6">
        <v>22.486000000000001</v>
      </c>
      <c r="O209" s="12">
        <f t="shared" si="43"/>
        <v>4.3140320975569333</v>
      </c>
      <c r="P209" s="10">
        <v>235.7</v>
      </c>
      <c r="Q209" s="11">
        <v>3.81</v>
      </c>
      <c r="R209" s="6">
        <f t="shared" si="52"/>
        <v>12.552821383114129</v>
      </c>
      <c r="S209" s="6">
        <f t="shared" si="49"/>
        <v>79.663365667353901</v>
      </c>
      <c r="T209" s="19">
        <f t="shared" si="47"/>
        <v>1.0987413491960596</v>
      </c>
      <c r="U209" s="14">
        <v>0.99</v>
      </c>
      <c r="V209" s="14">
        <v>1.0900000000000001</v>
      </c>
      <c r="W209" s="14">
        <v>0.94</v>
      </c>
      <c r="X209" s="22">
        <f t="shared" si="48"/>
        <v>1.0066666666666666</v>
      </c>
      <c r="Y209" s="9">
        <f t="shared" si="50"/>
        <v>79.135793709291974</v>
      </c>
      <c r="Z209" s="6">
        <f t="shared" si="51"/>
        <v>61.86351706036745</v>
      </c>
      <c r="AA209" s="7"/>
    </row>
    <row r="210" spans="1:27" x14ac:dyDescent="0.3">
      <c r="A210" s="31" t="s">
        <v>318</v>
      </c>
      <c r="B210" s="31" t="s">
        <v>483</v>
      </c>
      <c r="C210" s="31" t="s">
        <v>474</v>
      </c>
      <c r="D210" s="31" t="s">
        <v>480</v>
      </c>
      <c r="E210" s="31" t="s">
        <v>545</v>
      </c>
      <c r="F210" s="26">
        <v>3</v>
      </c>
      <c r="G210" s="26">
        <v>3</v>
      </c>
      <c r="H210" s="6">
        <v>223</v>
      </c>
      <c r="I210" s="6">
        <v>96</v>
      </c>
      <c r="J210" s="9">
        <f t="shared" si="42"/>
        <v>0.43049327354260092</v>
      </c>
      <c r="K210" s="2">
        <v>25.26</v>
      </c>
      <c r="L210" s="12">
        <v>18.678000000000001</v>
      </c>
      <c r="M210" s="6">
        <v>16.594000000000001</v>
      </c>
      <c r="N210" s="6">
        <v>18.315999999999999</v>
      </c>
      <c r="O210" s="12">
        <f t="shared" si="43"/>
        <v>4.4962980500892984</v>
      </c>
      <c r="P210" s="10">
        <v>77.8</v>
      </c>
      <c r="Q210" s="11">
        <v>1.73</v>
      </c>
      <c r="R210" s="6">
        <f t="shared" si="52"/>
        <v>24.007712082262213</v>
      </c>
      <c r="S210" s="6">
        <f t="shared" si="49"/>
        <v>41.653281935967442</v>
      </c>
      <c r="T210" s="19">
        <f t="shared" si="47"/>
        <v>1.38035077407647</v>
      </c>
      <c r="U210" s="14">
        <v>0.61</v>
      </c>
      <c r="V210" s="14">
        <v>0.71</v>
      </c>
      <c r="W210" s="14">
        <v>0.81</v>
      </c>
      <c r="X210" s="22">
        <f t="shared" si="48"/>
        <v>0.71</v>
      </c>
      <c r="Y210" s="9">
        <f t="shared" si="50"/>
        <v>58.666594276010485</v>
      </c>
      <c r="Z210" s="6">
        <f t="shared" si="51"/>
        <v>44.971098265895954</v>
      </c>
      <c r="AA210" s="7"/>
    </row>
    <row r="211" spans="1:27" x14ac:dyDescent="0.3">
      <c r="A211" s="31" t="s">
        <v>319</v>
      </c>
      <c r="B211" s="31" t="s">
        <v>483</v>
      </c>
      <c r="C211" s="31" t="s">
        <v>474</v>
      </c>
      <c r="D211" s="31" t="s">
        <v>480</v>
      </c>
      <c r="E211" s="31" t="s">
        <v>546</v>
      </c>
      <c r="F211" s="26">
        <v>3</v>
      </c>
      <c r="G211" s="26">
        <v>3</v>
      </c>
      <c r="H211" s="6">
        <v>358</v>
      </c>
      <c r="I211" s="6">
        <v>172</v>
      </c>
      <c r="J211" s="9">
        <f t="shared" si="42"/>
        <v>0.48044692737430167</v>
      </c>
      <c r="K211" s="2" t="s">
        <v>8</v>
      </c>
      <c r="L211" s="12">
        <v>16.641999999999999</v>
      </c>
      <c r="M211" s="6">
        <v>14.462999999999999</v>
      </c>
      <c r="N211" s="6">
        <v>16.055</v>
      </c>
      <c r="O211" s="12">
        <f t="shared" si="43"/>
        <v>4.2216392289205169</v>
      </c>
      <c r="P211" s="10">
        <v>89.800000000000011</v>
      </c>
      <c r="Q211" s="11">
        <v>1.61</v>
      </c>
      <c r="R211" s="6">
        <f t="shared" si="52"/>
        <v>18.532293986636969</v>
      </c>
      <c r="S211" s="6">
        <f t="shared" si="49"/>
        <v>53.959860593678648</v>
      </c>
      <c r="T211" s="19">
        <f t="shared" si="47"/>
        <v>1.2679291810066995</v>
      </c>
      <c r="U211" s="14">
        <v>0.73</v>
      </c>
      <c r="V211" s="14">
        <v>0.92</v>
      </c>
      <c r="W211" s="14">
        <v>0.68</v>
      </c>
      <c r="X211" s="22">
        <f t="shared" si="48"/>
        <v>0.77666666666666673</v>
      </c>
      <c r="Y211" s="9">
        <f t="shared" si="50"/>
        <v>69.47621535666778</v>
      </c>
      <c r="Z211" s="6">
        <f t="shared" si="51"/>
        <v>55.776397515527954</v>
      </c>
      <c r="AA211" s="7"/>
    </row>
    <row r="212" spans="1:27" x14ac:dyDescent="0.3">
      <c r="A212" s="31" t="s">
        <v>320</v>
      </c>
      <c r="B212" s="31" t="s">
        <v>483</v>
      </c>
      <c r="C212" s="31" t="s">
        <v>474</v>
      </c>
      <c r="D212" s="31" t="s">
        <v>480</v>
      </c>
      <c r="E212" s="31" t="s">
        <v>546</v>
      </c>
      <c r="F212" s="26">
        <v>3</v>
      </c>
      <c r="G212" s="26">
        <v>3</v>
      </c>
      <c r="H212" s="6">
        <v>234</v>
      </c>
      <c r="I212" s="6">
        <v>46</v>
      </c>
      <c r="J212" s="9">
        <f t="shared" si="42"/>
        <v>0.19658119658119658</v>
      </c>
      <c r="K212" s="2">
        <v>9.5339999999999989</v>
      </c>
      <c r="L212" s="12">
        <v>11.888999999999999</v>
      </c>
      <c r="M212" s="6">
        <v>10.334</v>
      </c>
      <c r="N212" s="6">
        <v>14.241</v>
      </c>
      <c r="O212" s="12">
        <f t="shared" si="43"/>
        <v>4.430025823642799</v>
      </c>
      <c r="P212" s="10">
        <v>50.1</v>
      </c>
      <c r="Q212" s="11">
        <v>1.08</v>
      </c>
      <c r="R212" s="6">
        <f t="shared" si="52"/>
        <v>23.730538922155688</v>
      </c>
      <c r="S212" s="6">
        <f t="shared" si="49"/>
        <v>42.139793086045927</v>
      </c>
      <c r="T212" s="19">
        <f t="shared" si="47"/>
        <v>1.3753076011866063</v>
      </c>
      <c r="U212" s="14">
        <v>0.76</v>
      </c>
      <c r="V212" s="14">
        <v>0.98</v>
      </c>
      <c r="W212" s="14">
        <v>0.78</v>
      </c>
      <c r="X212" s="22">
        <f t="shared" si="48"/>
        <v>0.84</v>
      </c>
      <c r="Y212" s="9">
        <f t="shared" si="50"/>
        <v>50.16642034053087</v>
      </c>
      <c r="Z212" s="6">
        <f t="shared" si="51"/>
        <v>46.388888888888886</v>
      </c>
      <c r="AA212" s="7"/>
    </row>
    <row r="213" spans="1:27" x14ac:dyDescent="0.3">
      <c r="A213" s="31" t="s">
        <v>321</v>
      </c>
      <c r="B213" s="31" t="s">
        <v>483</v>
      </c>
      <c r="C213" s="31" t="s">
        <v>474</v>
      </c>
      <c r="D213" s="31" t="s">
        <v>480</v>
      </c>
      <c r="E213" s="31" t="s">
        <v>547</v>
      </c>
      <c r="F213" s="26">
        <v>3</v>
      </c>
      <c r="G213" s="26">
        <v>3</v>
      </c>
      <c r="H213" s="6">
        <v>413</v>
      </c>
      <c r="I213" s="6">
        <v>162</v>
      </c>
      <c r="J213" s="9">
        <f t="shared" si="42"/>
        <v>0.39225181598062953</v>
      </c>
      <c r="K213" s="2" t="s">
        <v>8</v>
      </c>
      <c r="L213" s="12">
        <v>22.315000000000001</v>
      </c>
      <c r="M213" s="6">
        <v>19.82</v>
      </c>
      <c r="N213" s="6">
        <v>18.931999999999999</v>
      </c>
      <c r="O213" s="12">
        <f t="shared" si="43"/>
        <v>4.2525034118042342</v>
      </c>
      <c r="P213" s="10">
        <v>127.2</v>
      </c>
      <c r="Q213" s="11">
        <v>2.39</v>
      </c>
      <c r="R213" s="6">
        <f t="shared" si="52"/>
        <v>17.543238993710691</v>
      </c>
      <c r="S213" s="6">
        <f t="shared" si="49"/>
        <v>57.002016580775269</v>
      </c>
      <c r="T213" s="19">
        <f t="shared" si="47"/>
        <v>1.2441097798641532</v>
      </c>
      <c r="U213" s="14">
        <v>0.68</v>
      </c>
      <c r="V213" s="14">
        <v>0.89</v>
      </c>
      <c r="W213" s="14">
        <v>0.71</v>
      </c>
      <c r="X213" s="22">
        <f t="shared" si="48"/>
        <v>0.76000000000000012</v>
      </c>
      <c r="Y213" s="9">
        <f t="shared" si="50"/>
        <v>75.002653395756909</v>
      </c>
      <c r="Z213" s="6">
        <f t="shared" si="51"/>
        <v>53.221757322175733</v>
      </c>
      <c r="AA213" s="7"/>
    </row>
    <row r="214" spans="1:27" x14ac:dyDescent="0.3">
      <c r="A214" s="31" t="s">
        <v>322</v>
      </c>
      <c r="B214" s="31" t="s">
        <v>483</v>
      </c>
      <c r="C214" s="31" t="s">
        <v>474</v>
      </c>
      <c r="D214" s="31" t="s">
        <v>480</v>
      </c>
      <c r="E214" s="31" t="s">
        <v>547</v>
      </c>
      <c r="F214" s="26">
        <v>3</v>
      </c>
      <c r="G214" s="26">
        <v>3</v>
      </c>
      <c r="H214" s="6">
        <v>333</v>
      </c>
      <c r="I214" s="6">
        <v>174</v>
      </c>
      <c r="J214" s="9">
        <f t="shared" si="42"/>
        <v>0.52252252252252251</v>
      </c>
      <c r="K214" s="2" t="s">
        <v>8</v>
      </c>
      <c r="L214" s="12">
        <v>30.06</v>
      </c>
      <c r="M214" s="6">
        <v>26.931000000000001</v>
      </c>
      <c r="N214" s="6">
        <v>23.463999999999999</v>
      </c>
      <c r="O214" s="12">
        <f t="shared" si="43"/>
        <v>4.5214299840087477</v>
      </c>
      <c r="P214" s="10">
        <v>148.60000000000002</v>
      </c>
      <c r="Q214" s="11">
        <v>3.38</v>
      </c>
      <c r="R214" s="6">
        <f t="shared" si="52"/>
        <v>20.228802153432028</v>
      </c>
      <c r="S214" s="6">
        <f t="shared" si="49"/>
        <v>49.434464404524292</v>
      </c>
      <c r="T214" s="19">
        <f t="shared" si="47"/>
        <v>1.3059701668263328</v>
      </c>
      <c r="U214" s="14">
        <v>0.82</v>
      </c>
      <c r="V214" s="14">
        <v>0.9</v>
      </c>
      <c r="W214" s="14">
        <v>0.8</v>
      </c>
      <c r="X214" s="22">
        <f t="shared" si="48"/>
        <v>0.84</v>
      </c>
      <c r="Y214" s="9">
        <f t="shared" si="50"/>
        <v>58.850552862528922</v>
      </c>
      <c r="Z214" s="6">
        <f t="shared" si="51"/>
        <v>43.964497041420124</v>
      </c>
      <c r="AA214" s="7"/>
    </row>
    <row r="215" spans="1:27" x14ac:dyDescent="0.3">
      <c r="A215" s="31" t="s">
        <v>323</v>
      </c>
      <c r="B215" s="31" t="s">
        <v>483</v>
      </c>
      <c r="C215" s="31" t="s">
        <v>474</v>
      </c>
      <c r="D215" s="31" t="s">
        <v>480</v>
      </c>
      <c r="E215" s="31" t="s">
        <v>548</v>
      </c>
      <c r="F215" s="26">
        <v>3</v>
      </c>
      <c r="G215" s="26">
        <v>3</v>
      </c>
      <c r="H215" s="6">
        <v>357</v>
      </c>
      <c r="I215" s="6">
        <v>165</v>
      </c>
      <c r="J215" s="9">
        <f t="shared" si="42"/>
        <v>0.46218487394957986</v>
      </c>
      <c r="K215" s="2" t="s">
        <v>8</v>
      </c>
      <c r="L215" s="12">
        <v>24.369</v>
      </c>
      <c r="M215" s="6">
        <v>21.506</v>
      </c>
      <c r="N215" s="6">
        <v>19.457000000000001</v>
      </c>
      <c r="O215" s="12">
        <f t="shared" si="43"/>
        <v>4.1956191420481002</v>
      </c>
      <c r="P215" s="10">
        <v>144.69999999999999</v>
      </c>
      <c r="Q215" s="11">
        <v>2.78</v>
      </c>
      <c r="R215" s="6">
        <f t="shared" si="52"/>
        <v>16.841050449205252</v>
      </c>
      <c r="S215" s="6">
        <f t="shared" si="49"/>
        <v>59.378718864130654</v>
      </c>
      <c r="T215" s="19">
        <f t="shared" si="47"/>
        <v>1.2263691768349696</v>
      </c>
      <c r="U215" s="14">
        <v>0.92</v>
      </c>
      <c r="V215" s="14">
        <v>1.01</v>
      </c>
      <c r="W215" s="14">
        <v>0.93</v>
      </c>
      <c r="X215" s="22">
        <f t="shared" si="48"/>
        <v>0.95333333333333348</v>
      </c>
      <c r="Y215" s="9">
        <f t="shared" si="50"/>
        <v>62.285369437899284</v>
      </c>
      <c r="Z215" s="6">
        <f t="shared" si="51"/>
        <v>52.050359712230218</v>
      </c>
      <c r="AA215" s="7"/>
    </row>
    <row r="216" spans="1:27" x14ac:dyDescent="0.3">
      <c r="A216" s="31" t="s">
        <v>324</v>
      </c>
      <c r="B216" s="31" t="s">
        <v>483</v>
      </c>
      <c r="C216" s="31" t="s">
        <v>474</v>
      </c>
      <c r="D216" s="31" t="s">
        <v>480</v>
      </c>
      <c r="E216" s="31" t="s">
        <v>548</v>
      </c>
      <c r="F216" s="26">
        <v>3</v>
      </c>
      <c r="G216" s="26">
        <v>3</v>
      </c>
      <c r="H216" s="6">
        <v>344</v>
      </c>
      <c r="I216" s="6">
        <v>218</v>
      </c>
      <c r="J216" s="9">
        <f t="shared" si="42"/>
        <v>0.63372093023255816</v>
      </c>
      <c r="K216" s="2" t="s">
        <v>8</v>
      </c>
      <c r="L216" s="12">
        <v>30.303999999999998</v>
      </c>
      <c r="M216" s="6">
        <v>27.350999999999999</v>
      </c>
      <c r="N216" s="6">
        <v>23.172999999999998</v>
      </c>
      <c r="O216" s="12">
        <f t="shared" si="43"/>
        <v>4.4309378334305674</v>
      </c>
      <c r="P216" s="10">
        <v>190.70000000000002</v>
      </c>
      <c r="Q216" s="11">
        <v>3.68</v>
      </c>
      <c r="R216" s="6">
        <f t="shared" si="52"/>
        <v>15.890928159412688</v>
      </c>
      <c r="S216" s="6">
        <f t="shared" si="49"/>
        <v>62.928986272439289</v>
      </c>
      <c r="T216" s="19">
        <f t="shared" si="47"/>
        <v>1.2011492642771737</v>
      </c>
      <c r="U216" s="14">
        <v>0.76</v>
      </c>
      <c r="V216" s="14">
        <v>0.94</v>
      </c>
      <c r="W216" s="14">
        <v>0.92</v>
      </c>
      <c r="X216" s="22">
        <f t="shared" si="48"/>
        <v>0.87333333333333341</v>
      </c>
      <c r="Y216" s="9">
        <f t="shared" si="50"/>
        <v>72.056091151648047</v>
      </c>
      <c r="Z216" s="6">
        <f t="shared" si="51"/>
        <v>51.820652173913047</v>
      </c>
      <c r="AA216" s="7"/>
    </row>
    <row r="217" spans="1:27" x14ac:dyDescent="0.3">
      <c r="A217" s="31" t="s">
        <v>325</v>
      </c>
      <c r="B217" s="31" t="s">
        <v>483</v>
      </c>
      <c r="C217" s="31" t="s">
        <v>474</v>
      </c>
      <c r="D217" s="31" t="s">
        <v>480</v>
      </c>
      <c r="E217" s="31" t="s">
        <v>549</v>
      </c>
      <c r="F217" s="26">
        <v>3</v>
      </c>
      <c r="G217" s="26">
        <v>3</v>
      </c>
      <c r="H217" s="6">
        <v>331</v>
      </c>
      <c r="I217" s="6">
        <v>139</v>
      </c>
      <c r="J217" s="9">
        <f t="shared" si="42"/>
        <v>0.41993957703927492</v>
      </c>
      <c r="K217" s="2" t="s">
        <v>8</v>
      </c>
      <c r="L217" s="12">
        <v>18.885999999999999</v>
      </c>
      <c r="M217" s="6">
        <v>17.047999999999998</v>
      </c>
      <c r="N217" s="6">
        <v>18.155000000000001</v>
      </c>
      <c r="O217" s="12">
        <f t="shared" si="43"/>
        <v>4.3970310748936585</v>
      </c>
      <c r="P217" s="10">
        <v>99.3</v>
      </c>
      <c r="Q217" s="11">
        <v>1.98</v>
      </c>
      <c r="R217" s="6">
        <f t="shared" si="52"/>
        <v>19.019133937562941</v>
      </c>
      <c r="S217" s="6">
        <f t="shared" si="49"/>
        <v>52.578629672773488</v>
      </c>
      <c r="T217" s="19">
        <f t="shared" si="47"/>
        <v>1.279190736854761</v>
      </c>
      <c r="U217" s="14">
        <v>0.56000000000000005</v>
      </c>
      <c r="V217" s="14">
        <v>0.79</v>
      </c>
      <c r="W217" s="14">
        <v>0.62</v>
      </c>
      <c r="X217" s="22">
        <f t="shared" si="48"/>
        <v>0.65666666666666673</v>
      </c>
      <c r="Y217" s="9">
        <f t="shared" si="50"/>
        <v>80.068979197116974</v>
      </c>
      <c r="Z217" s="6">
        <f t="shared" si="51"/>
        <v>50.151515151515149</v>
      </c>
      <c r="AA217" s="7"/>
    </row>
    <row r="218" spans="1:27" x14ac:dyDescent="0.3">
      <c r="A218" s="31" t="s">
        <v>326</v>
      </c>
      <c r="B218" s="31" t="s">
        <v>483</v>
      </c>
      <c r="C218" s="31" t="s">
        <v>474</v>
      </c>
      <c r="D218" s="31" t="s">
        <v>480</v>
      </c>
      <c r="E218" s="31" t="s">
        <v>549</v>
      </c>
      <c r="F218" s="26">
        <v>3</v>
      </c>
      <c r="G218" s="26">
        <v>3</v>
      </c>
      <c r="H218" s="6">
        <v>440</v>
      </c>
      <c r="I218" s="6">
        <v>171</v>
      </c>
      <c r="J218" s="9">
        <f t="shared" si="42"/>
        <v>0.38863636363636361</v>
      </c>
      <c r="K218" s="2" t="s">
        <v>8</v>
      </c>
      <c r="L218" s="12">
        <v>29.202000000000002</v>
      </c>
      <c r="M218" s="6">
        <v>26.716000000000001</v>
      </c>
      <c r="N218" s="6">
        <v>23.231999999999999</v>
      </c>
      <c r="O218" s="12">
        <f t="shared" si="43"/>
        <v>4.4947017769238657</v>
      </c>
      <c r="P218" s="10">
        <v>138.4</v>
      </c>
      <c r="Q218" s="11">
        <v>2.95</v>
      </c>
      <c r="R218" s="6">
        <f t="shared" si="52"/>
        <v>21.099710982658959</v>
      </c>
      <c r="S218" s="6">
        <f t="shared" si="49"/>
        <v>47.394014108622699</v>
      </c>
      <c r="T218" s="19">
        <f t="shared" si="47"/>
        <v>1.324276506506411</v>
      </c>
      <c r="U218" s="14">
        <v>0.69</v>
      </c>
      <c r="V218" s="14">
        <v>0.88</v>
      </c>
      <c r="W218" s="14">
        <v>0.69</v>
      </c>
      <c r="X218" s="22">
        <f t="shared" si="48"/>
        <v>0.7533333333333333</v>
      </c>
      <c r="Y218" s="9">
        <f t="shared" si="50"/>
        <v>62.91240810879119</v>
      </c>
      <c r="Z218" s="6">
        <f t="shared" si="51"/>
        <v>46.915254237288131</v>
      </c>
      <c r="AA218" s="7"/>
    </row>
    <row r="219" spans="1:27" x14ac:dyDescent="0.3">
      <c r="A219" s="31" t="s">
        <v>327</v>
      </c>
      <c r="B219" s="31" t="s">
        <v>483</v>
      </c>
      <c r="C219" s="31" t="s">
        <v>474</v>
      </c>
      <c r="D219" s="31" t="s">
        <v>480</v>
      </c>
      <c r="E219" s="31" t="s">
        <v>550</v>
      </c>
      <c r="F219" s="26">
        <v>3</v>
      </c>
      <c r="G219" s="26">
        <v>3</v>
      </c>
      <c r="H219" s="6">
        <v>379</v>
      </c>
      <c r="I219" s="6">
        <v>71</v>
      </c>
      <c r="J219" s="9">
        <f t="shared" si="42"/>
        <v>0.18733509234828497</v>
      </c>
      <c r="K219" s="2" t="s">
        <v>8</v>
      </c>
      <c r="L219" s="12">
        <v>20.463000000000001</v>
      </c>
      <c r="M219" s="6">
        <v>17.785</v>
      </c>
      <c r="N219" s="6">
        <v>18.654</v>
      </c>
      <c r="O219" s="12">
        <f t="shared" si="43"/>
        <v>4.4232861716882912</v>
      </c>
      <c r="P219" s="10">
        <v>99</v>
      </c>
      <c r="Q219" s="11">
        <v>2.23</v>
      </c>
      <c r="R219" s="6">
        <f t="shared" si="52"/>
        <v>20.669696969696972</v>
      </c>
      <c r="S219" s="6">
        <f t="shared" si="49"/>
        <v>48.380002932121393</v>
      </c>
      <c r="T219" s="19">
        <f t="shared" si="47"/>
        <v>1.3153341096532607</v>
      </c>
      <c r="U219" s="14">
        <v>0.77</v>
      </c>
      <c r="V219" s="14">
        <v>0.93</v>
      </c>
      <c r="W219" s="14">
        <v>0.78</v>
      </c>
      <c r="X219" s="22">
        <f t="shared" si="48"/>
        <v>0.82666666666666677</v>
      </c>
      <c r="Y219" s="9">
        <f t="shared" si="50"/>
        <v>58.524197095308118</v>
      </c>
      <c r="Z219" s="6">
        <f t="shared" si="51"/>
        <v>44.394618834080717</v>
      </c>
      <c r="AA219" s="7"/>
    </row>
    <row r="220" spans="1:27" x14ac:dyDescent="0.3">
      <c r="A220" s="31" t="s">
        <v>328</v>
      </c>
      <c r="B220" s="31" t="s">
        <v>483</v>
      </c>
      <c r="C220" s="31" t="s">
        <v>474</v>
      </c>
      <c r="D220" s="31" t="s">
        <v>480</v>
      </c>
      <c r="E220" s="31" t="s">
        <v>550</v>
      </c>
      <c r="F220" s="26">
        <v>3</v>
      </c>
      <c r="G220" s="26">
        <v>3</v>
      </c>
      <c r="H220" s="6">
        <v>488</v>
      </c>
      <c r="I220" s="6">
        <v>229</v>
      </c>
      <c r="J220" s="9">
        <f t="shared" si="42"/>
        <v>0.46926229508196721</v>
      </c>
      <c r="K220" s="2" t="s">
        <v>8</v>
      </c>
      <c r="L220" s="12">
        <v>40.615000000000002</v>
      </c>
      <c r="M220" s="6">
        <v>36.912999999999997</v>
      </c>
      <c r="N220" s="6">
        <v>27.803000000000001</v>
      </c>
      <c r="O220" s="12">
        <f t="shared" si="43"/>
        <v>4.5761683001531575</v>
      </c>
      <c r="P220" s="10">
        <v>243.60000000000002</v>
      </c>
      <c r="Q220" s="11">
        <v>5.74</v>
      </c>
      <c r="R220" s="6">
        <f t="shared" si="52"/>
        <v>16.672824302134647</v>
      </c>
      <c r="S220" s="6">
        <f t="shared" si="49"/>
        <v>59.97784069924905</v>
      </c>
      <c r="T220" s="19">
        <f t="shared" si="47"/>
        <v>1.2220091736095258</v>
      </c>
      <c r="U220" s="14">
        <v>0.75</v>
      </c>
      <c r="V220" s="14">
        <v>0.91</v>
      </c>
      <c r="W220" s="14">
        <v>0.78</v>
      </c>
      <c r="X220" s="22">
        <f t="shared" si="48"/>
        <v>0.81333333333333346</v>
      </c>
      <c r="Y220" s="9">
        <f t="shared" si="50"/>
        <v>73.743246761371779</v>
      </c>
      <c r="Z220" s="6">
        <f t="shared" si="51"/>
        <v>42.439024390243908</v>
      </c>
      <c r="AA220" s="7"/>
    </row>
    <row r="221" spans="1:27" x14ac:dyDescent="0.3">
      <c r="A221" s="31" t="s">
        <v>329</v>
      </c>
      <c r="B221" s="31" t="s">
        <v>483</v>
      </c>
      <c r="C221" s="31" t="s">
        <v>474</v>
      </c>
      <c r="D221" s="31" t="s">
        <v>480</v>
      </c>
      <c r="E221" s="31" t="s">
        <v>551</v>
      </c>
      <c r="F221" s="26">
        <v>3</v>
      </c>
      <c r="G221" s="26">
        <v>3</v>
      </c>
      <c r="H221" s="6">
        <v>315</v>
      </c>
      <c r="I221" s="6">
        <v>103</v>
      </c>
      <c r="J221" s="9">
        <f t="shared" si="42"/>
        <v>0.32698412698412699</v>
      </c>
      <c r="K221" s="2" t="s">
        <v>8</v>
      </c>
      <c r="L221" s="12">
        <v>19.809000000000001</v>
      </c>
      <c r="M221" s="6">
        <v>16.768999999999998</v>
      </c>
      <c r="N221" s="6">
        <v>18.202999999999999</v>
      </c>
      <c r="O221" s="12">
        <f t="shared" si="43"/>
        <v>4.4451803587134728</v>
      </c>
      <c r="P221" s="10">
        <v>72.8</v>
      </c>
      <c r="Q221" s="11">
        <v>2.29</v>
      </c>
      <c r="R221" s="6">
        <f t="shared" si="52"/>
        <v>27.210164835164836</v>
      </c>
      <c r="S221" s="6">
        <f t="shared" si="49"/>
        <v>36.750971780503811</v>
      </c>
      <c r="T221" s="19">
        <f t="shared" si="47"/>
        <v>1.4347311726796357</v>
      </c>
      <c r="U221" s="14">
        <v>0.84</v>
      </c>
      <c r="V221" s="14">
        <v>0.93</v>
      </c>
      <c r="W221" s="14">
        <v>0.83</v>
      </c>
      <c r="X221" s="22">
        <f t="shared" si="48"/>
        <v>0.8666666666666667</v>
      </c>
      <c r="Y221" s="9">
        <f t="shared" si="50"/>
        <v>42.404967439042856</v>
      </c>
      <c r="Z221" s="6">
        <f t="shared" si="51"/>
        <v>31.790393013100434</v>
      </c>
      <c r="AA221" s="7"/>
    </row>
    <row r="222" spans="1:27" x14ac:dyDescent="0.3">
      <c r="A222" s="31" t="s">
        <v>330</v>
      </c>
      <c r="B222" s="31" t="s">
        <v>483</v>
      </c>
      <c r="C222" s="31" t="s">
        <v>474</v>
      </c>
      <c r="D222" s="31" t="s">
        <v>480</v>
      </c>
      <c r="E222" s="31" t="s">
        <v>551</v>
      </c>
      <c r="F222" s="26">
        <v>3</v>
      </c>
      <c r="G222" s="26">
        <v>3</v>
      </c>
      <c r="H222" s="6">
        <v>364</v>
      </c>
      <c r="I222" s="6">
        <v>147</v>
      </c>
      <c r="J222" s="9">
        <f t="shared" si="42"/>
        <v>0.40384615384615385</v>
      </c>
      <c r="K222" s="2" t="s">
        <v>8</v>
      </c>
      <c r="L222" s="12">
        <v>22.138999999999999</v>
      </c>
      <c r="M222" s="6">
        <v>19.745000000000001</v>
      </c>
      <c r="N222" s="6">
        <v>19.248000000000001</v>
      </c>
      <c r="O222" s="12">
        <f t="shared" si="43"/>
        <v>4.331686732888997</v>
      </c>
      <c r="P222" s="10">
        <v>139.6</v>
      </c>
      <c r="Q222" s="11">
        <v>2.2599999999999998</v>
      </c>
      <c r="R222" s="6">
        <f t="shared" si="52"/>
        <v>15.858882521489972</v>
      </c>
      <c r="S222" s="6">
        <f t="shared" si="49"/>
        <v>63.056145264013736</v>
      </c>
      <c r="T222" s="19">
        <f t="shared" si="47"/>
        <v>1.2002725819822955</v>
      </c>
      <c r="U222" s="14">
        <v>0.72</v>
      </c>
      <c r="V222" s="14">
        <v>0.72</v>
      </c>
      <c r="W222" s="14">
        <v>0.65</v>
      </c>
      <c r="X222" s="22">
        <f t="shared" si="48"/>
        <v>0.69666666666666666</v>
      </c>
      <c r="Y222" s="9">
        <f t="shared" si="50"/>
        <v>90.511213297627364</v>
      </c>
      <c r="Z222" s="6">
        <f t="shared" si="51"/>
        <v>61.769911504424783</v>
      </c>
      <c r="AA222" s="7"/>
    </row>
    <row r="223" spans="1:27" x14ac:dyDescent="0.3">
      <c r="A223" s="31" t="s">
        <v>331</v>
      </c>
      <c r="B223" s="31" t="s">
        <v>483</v>
      </c>
      <c r="C223" s="31" t="s">
        <v>474</v>
      </c>
      <c r="D223" s="31" t="s">
        <v>480</v>
      </c>
      <c r="E223" s="31" t="s">
        <v>552</v>
      </c>
      <c r="F223" s="26">
        <v>3</v>
      </c>
      <c r="G223" s="26">
        <v>3</v>
      </c>
      <c r="H223" s="6">
        <v>415</v>
      </c>
      <c r="I223" s="6">
        <v>191</v>
      </c>
      <c r="J223" s="9">
        <f t="shared" si="42"/>
        <v>0.46024096385542168</v>
      </c>
      <c r="K223" s="2" t="s">
        <v>8</v>
      </c>
      <c r="L223" s="12">
        <v>26.741</v>
      </c>
      <c r="M223" s="6">
        <v>23.911000000000001</v>
      </c>
      <c r="N223" s="6">
        <v>21.326000000000001</v>
      </c>
      <c r="O223" s="12">
        <f t="shared" si="43"/>
        <v>4.3612455080321686</v>
      </c>
      <c r="P223" s="10">
        <v>168.6</v>
      </c>
      <c r="Q223" s="11">
        <v>2.96</v>
      </c>
      <c r="R223" s="6">
        <f t="shared" si="52"/>
        <v>15.86061684460261</v>
      </c>
      <c r="S223" s="6">
        <f t="shared" si="49"/>
        <v>63.049250215025616</v>
      </c>
      <c r="T223" s="19">
        <f t="shared" si="47"/>
        <v>1.2003200737128372</v>
      </c>
      <c r="U223" s="14">
        <v>0.76</v>
      </c>
      <c r="V223" s="14">
        <v>0.88</v>
      </c>
      <c r="W223" s="14">
        <v>0.76</v>
      </c>
      <c r="X223" s="22">
        <f t="shared" si="48"/>
        <v>0.80000000000000016</v>
      </c>
      <c r="Y223" s="9">
        <f t="shared" si="50"/>
        <v>78.811562768782011</v>
      </c>
      <c r="Z223" s="6">
        <f t="shared" si="51"/>
        <v>56.95945945945946</v>
      </c>
      <c r="AA223" s="7"/>
    </row>
    <row r="224" spans="1:27" x14ac:dyDescent="0.3">
      <c r="A224" s="31" t="s">
        <v>332</v>
      </c>
      <c r="B224" s="31" t="s">
        <v>483</v>
      </c>
      <c r="C224" s="31" t="s">
        <v>474</v>
      </c>
      <c r="D224" s="31" t="s">
        <v>480</v>
      </c>
      <c r="E224" s="31" t="s">
        <v>552</v>
      </c>
      <c r="F224" s="26">
        <v>3</v>
      </c>
      <c r="G224" s="26">
        <v>3</v>
      </c>
      <c r="H224" s="6">
        <v>342</v>
      </c>
      <c r="I224" s="6">
        <v>184</v>
      </c>
      <c r="J224" s="9">
        <f t="shared" si="42"/>
        <v>0.53801169590643272</v>
      </c>
      <c r="K224" s="2" t="s">
        <v>8</v>
      </c>
      <c r="L224" s="12">
        <v>28.253</v>
      </c>
      <c r="M224" s="6">
        <v>23.87</v>
      </c>
      <c r="N224" s="6">
        <v>21.701000000000001</v>
      </c>
      <c r="O224" s="12">
        <f t="shared" si="43"/>
        <v>4.441744133894308</v>
      </c>
      <c r="P224" s="10">
        <v>178.7</v>
      </c>
      <c r="Q224" s="11">
        <v>3.5</v>
      </c>
      <c r="R224" s="6">
        <f t="shared" si="52"/>
        <v>15.810296586457751</v>
      </c>
      <c r="S224" s="6">
        <f t="shared" si="49"/>
        <v>63.249920362439383</v>
      </c>
      <c r="T224" s="19">
        <f t="shared" si="47"/>
        <v>1.1989400169691389</v>
      </c>
      <c r="U224" s="14">
        <v>0.79</v>
      </c>
      <c r="V224" s="14">
        <v>0.88</v>
      </c>
      <c r="W224" s="14">
        <v>0.76</v>
      </c>
      <c r="X224" s="22">
        <f t="shared" si="48"/>
        <v>0.80999999999999994</v>
      </c>
      <c r="Y224" s="9">
        <f t="shared" si="50"/>
        <v>78.086321435110349</v>
      </c>
      <c r="Z224" s="6">
        <f t="shared" si="51"/>
        <v>51.057142857142857</v>
      </c>
      <c r="AA224" s="7"/>
    </row>
    <row r="225" spans="1:27" x14ac:dyDescent="0.3">
      <c r="A225" s="31" t="s">
        <v>333</v>
      </c>
      <c r="B225" s="31" t="s">
        <v>483</v>
      </c>
      <c r="C225" s="31" t="s">
        <v>474</v>
      </c>
      <c r="D225" s="31" t="s">
        <v>480</v>
      </c>
      <c r="E225" s="31" t="s">
        <v>553</v>
      </c>
      <c r="F225" s="26">
        <v>3</v>
      </c>
      <c r="G225" s="26">
        <v>3</v>
      </c>
      <c r="H225" s="6">
        <v>350</v>
      </c>
      <c r="I225" s="6">
        <v>139</v>
      </c>
      <c r="J225" s="9">
        <f t="shared" si="42"/>
        <v>0.39714285714285713</v>
      </c>
      <c r="K225" s="2" t="s">
        <v>8</v>
      </c>
      <c r="L225" s="12">
        <v>23.218</v>
      </c>
      <c r="M225" s="6">
        <v>20.652000000000001</v>
      </c>
      <c r="N225" s="6">
        <v>20.169</v>
      </c>
      <c r="O225" s="12">
        <f t="shared" si="43"/>
        <v>4.438163606050729</v>
      </c>
      <c r="P225" s="10">
        <v>161.5</v>
      </c>
      <c r="Q225" s="11">
        <v>2.58</v>
      </c>
      <c r="R225" s="6">
        <f t="shared" si="52"/>
        <v>14.376470588235293</v>
      </c>
      <c r="S225" s="6">
        <f t="shared" si="49"/>
        <v>69.558101472995091</v>
      </c>
      <c r="T225" s="19">
        <f t="shared" si="47"/>
        <v>1.1576522801922426</v>
      </c>
      <c r="U225" s="14">
        <v>0.9</v>
      </c>
      <c r="V225" s="14">
        <v>0.98</v>
      </c>
      <c r="W225" s="14">
        <v>0.85</v>
      </c>
      <c r="X225" s="22">
        <f t="shared" si="48"/>
        <v>0.91</v>
      </c>
      <c r="Y225" s="9">
        <f t="shared" si="50"/>
        <v>76.437474146148446</v>
      </c>
      <c r="Z225" s="6">
        <f t="shared" si="51"/>
        <v>62.596899224806201</v>
      </c>
      <c r="AA225" s="7"/>
    </row>
    <row r="226" spans="1:27" x14ac:dyDescent="0.3">
      <c r="A226" s="31" t="s">
        <v>334</v>
      </c>
      <c r="B226" s="31" t="s">
        <v>483</v>
      </c>
      <c r="C226" s="31" t="s">
        <v>474</v>
      </c>
      <c r="D226" s="31" t="s">
        <v>480</v>
      </c>
      <c r="E226" s="31" t="s">
        <v>553</v>
      </c>
      <c r="F226" s="26">
        <v>3</v>
      </c>
      <c r="G226" s="26">
        <v>3</v>
      </c>
      <c r="H226" s="6">
        <v>392</v>
      </c>
      <c r="I226" s="6">
        <v>163</v>
      </c>
      <c r="J226" s="9">
        <f t="shared" si="42"/>
        <v>0.41581632653061223</v>
      </c>
      <c r="K226" s="2" t="s">
        <v>8</v>
      </c>
      <c r="L226" s="12">
        <v>32.67</v>
      </c>
      <c r="M226" s="6">
        <v>28.523</v>
      </c>
      <c r="N226" s="6">
        <v>23.263000000000002</v>
      </c>
      <c r="O226" s="12">
        <f t="shared" si="43"/>
        <v>4.355801897152058</v>
      </c>
      <c r="P226" s="10">
        <v>226.39999999999998</v>
      </c>
      <c r="Q226" s="11">
        <v>4.0199999999999996</v>
      </c>
      <c r="R226" s="6">
        <f t="shared" si="52"/>
        <v>14.430212014134277</v>
      </c>
      <c r="S226" s="6">
        <f t="shared" si="49"/>
        <v>69.299051117232921</v>
      </c>
      <c r="T226" s="19">
        <f t="shared" si="47"/>
        <v>1.1592727119592037</v>
      </c>
      <c r="U226" s="14">
        <v>0.83</v>
      </c>
      <c r="V226" s="14">
        <v>1.06</v>
      </c>
      <c r="W226" s="14">
        <v>0.77</v>
      </c>
      <c r="X226" s="22">
        <f t="shared" si="48"/>
        <v>0.88666666666666671</v>
      </c>
      <c r="Y226" s="9">
        <f t="shared" si="50"/>
        <v>78.156824568307812</v>
      </c>
      <c r="Z226" s="6">
        <f t="shared" si="51"/>
        <v>56.318407960199004</v>
      </c>
      <c r="AA226" s="7"/>
    </row>
    <row r="227" spans="1:27" x14ac:dyDescent="0.3">
      <c r="A227" s="31" t="s">
        <v>335</v>
      </c>
      <c r="B227" s="31" t="s">
        <v>483</v>
      </c>
      <c r="C227" s="31" t="s">
        <v>474</v>
      </c>
      <c r="D227" s="31" t="s">
        <v>480</v>
      </c>
      <c r="E227" s="31" t="s">
        <v>554</v>
      </c>
      <c r="F227" s="26">
        <v>3</v>
      </c>
      <c r="G227" s="26">
        <v>3</v>
      </c>
      <c r="H227" s="6">
        <v>305</v>
      </c>
      <c r="I227" s="6">
        <v>185</v>
      </c>
      <c r="J227" s="9">
        <f t="shared" ref="J227:J253" si="53">IF(I227&gt;0,I227/H227,"")</f>
        <v>0.60655737704918034</v>
      </c>
      <c r="K227" s="2" t="s">
        <v>8</v>
      </c>
      <c r="L227" s="12">
        <v>32.518000000000001</v>
      </c>
      <c r="M227" s="6">
        <v>29.297999999999998</v>
      </c>
      <c r="N227" s="6">
        <v>25.42</v>
      </c>
      <c r="O227" s="12">
        <f t="shared" si="43"/>
        <v>4.6963078614507596</v>
      </c>
      <c r="P227" s="10">
        <v>167.4</v>
      </c>
      <c r="Q227" s="11">
        <v>4.0599999999999996</v>
      </c>
      <c r="R227" s="6">
        <f t="shared" si="52"/>
        <v>19.425328554360814</v>
      </c>
      <c r="S227" s="6">
        <f t="shared" si="49"/>
        <v>51.479180761424438</v>
      </c>
      <c r="T227" s="19">
        <f t="shared" si="47"/>
        <v>1.2883683730657034</v>
      </c>
      <c r="U227" s="14">
        <v>0.75</v>
      </c>
      <c r="V227" s="14">
        <v>0.9</v>
      </c>
      <c r="W227" s="14">
        <v>0.85</v>
      </c>
      <c r="X227" s="22">
        <f t="shared" si="48"/>
        <v>0.83333333333333337</v>
      </c>
      <c r="Y227" s="9">
        <f t="shared" si="50"/>
        <v>61.775016913709329</v>
      </c>
      <c r="Z227" s="6">
        <f t="shared" si="51"/>
        <v>41.231527093596064</v>
      </c>
      <c r="AA227" s="7"/>
    </row>
    <row r="228" spans="1:27" x14ac:dyDescent="0.3">
      <c r="A228" s="31" t="s">
        <v>336</v>
      </c>
      <c r="B228" s="31" t="s">
        <v>483</v>
      </c>
      <c r="C228" s="31" t="s">
        <v>474</v>
      </c>
      <c r="D228" s="31" t="s">
        <v>480</v>
      </c>
      <c r="E228" s="31" t="s">
        <v>554</v>
      </c>
      <c r="F228" s="26">
        <v>3</v>
      </c>
      <c r="G228" s="26">
        <v>3</v>
      </c>
      <c r="H228" s="6">
        <v>350</v>
      </c>
      <c r="I228" s="6">
        <v>153</v>
      </c>
      <c r="J228" s="9">
        <f t="shared" si="53"/>
        <v>0.43714285714285717</v>
      </c>
      <c r="K228" s="2" t="s">
        <v>8</v>
      </c>
      <c r="L228" s="12">
        <v>20.850999999999999</v>
      </c>
      <c r="M228" s="6">
        <v>18.584</v>
      </c>
      <c r="N228" s="6">
        <v>18.861999999999998</v>
      </c>
      <c r="O228" s="12">
        <f t="shared" si="43"/>
        <v>4.3754038249149634</v>
      </c>
      <c r="P228" s="10">
        <v>135.80000000000001</v>
      </c>
      <c r="Q228" s="11">
        <v>2.5299999999999998</v>
      </c>
      <c r="R228" s="6">
        <f t="shared" si="52"/>
        <v>15.354197349042709</v>
      </c>
      <c r="S228" s="6">
        <f t="shared" si="49"/>
        <v>65.128770802359611</v>
      </c>
      <c r="T228" s="19">
        <f t="shared" si="47"/>
        <v>1.1862271183373558</v>
      </c>
      <c r="U228" s="14">
        <v>0.63</v>
      </c>
      <c r="V228" s="14">
        <v>0.71</v>
      </c>
      <c r="W228" s="14">
        <v>0.68</v>
      </c>
      <c r="X228" s="22">
        <f t="shared" si="48"/>
        <v>0.67333333333333334</v>
      </c>
      <c r="Y228" s="9">
        <f t="shared" si="50"/>
        <v>96.725897231227137</v>
      </c>
      <c r="Z228" s="6">
        <f t="shared" ref="Z228:Z253" si="54">IF(Q228&gt;0,P228/Q228,"")</f>
        <v>53.675889328063249</v>
      </c>
      <c r="AA228" s="7"/>
    </row>
    <row r="229" spans="1:27" x14ac:dyDescent="0.3">
      <c r="A229" s="31" t="s">
        <v>337</v>
      </c>
      <c r="B229" s="31" t="s">
        <v>483</v>
      </c>
      <c r="C229" s="31" t="s">
        <v>474</v>
      </c>
      <c r="D229" s="31" t="s">
        <v>480</v>
      </c>
      <c r="E229" s="31" t="s">
        <v>555</v>
      </c>
      <c r="F229" s="26">
        <v>3</v>
      </c>
      <c r="G229" s="26">
        <v>3</v>
      </c>
      <c r="H229" s="6">
        <v>246</v>
      </c>
      <c r="I229" s="6">
        <v>41</v>
      </c>
      <c r="J229" s="9">
        <f t="shared" si="53"/>
        <v>0.16666666666666666</v>
      </c>
      <c r="K229" s="2" t="s">
        <v>8</v>
      </c>
      <c r="L229" s="12">
        <v>6.5049999999999999</v>
      </c>
      <c r="M229" s="6">
        <v>5.13</v>
      </c>
      <c r="N229" s="6">
        <v>10.843999999999999</v>
      </c>
      <c r="O229" s="12">
        <f t="shared" si="43"/>
        <v>4.7877429600044445</v>
      </c>
      <c r="P229" s="10">
        <v>25</v>
      </c>
      <c r="Q229" s="11">
        <v>0.59</v>
      </c>
      <c r="R229" s="6">
        <f t="shared" si="52"/>
        <v>26.02</v>
      </c>
      <c r="S229" s="6">
        <f t="shared" si="49"/>
        <v>38.431975403535745</v>
      </c>
      <c r="T229" s="19">
        <f t="shared" si="47"/>
        <v>1.4153072922255674</v>
      </c>
      <c r="U229" s="14">
        <v>0.78</v>
      </c>
      <c r="V229" s="14">
        <v>0.88</v>
      </c>
      <c r="W229" s="14">
        <v>0.85</v>
      </c>
      <c r="X229" s="22">
        <f t="shared" si="48"/>
        <v>0.83666666666666678</v>
      </c>
      <c r="Y229" s="9">
        <f t="shared" si="50"/>
        <v>45.934631956417213</v>
      </c>
      <c r="Z229" s="6">
        <f t="shared" si="54"/>
        <v>42.372881355932208</v>
      </c>
      <c r="AA229" s="7"/>
    </row>
    <row r="230" spans="1:27" x14ac:dyDescent="0.3">
      <c r="A230" s="31" t="s">
        <v>338</v>
      </c>
      <c r="B230" s="31" t="s">
        <v>483</v>
      </c>
      <c r="C230" s="31" t="s">
        <v>474</v>
      </c>
      <c r="D230" s="31" t="s">
        <v>480</v>
      </c>
      <c r="E230" s="31" t="s">
        <v>555</v>
      </c>
      <c r="F230" s="26">
        <v>3</v>
      </c>
      <c r="G230" s="26">
        <v>3</v>
      </c>
      <c r="H230" s="6">
        <v>386</v>
      </c>
      <c r="I230" s="6">
        <v>139</v>
      </c>
      <c r="J230" s="9">
        <f t="shared" si="53"/>
        <v>0.36010362694300518</v>
      </c>
      <c r="K230" s="2" t="s">
        <v>8</v>
      </c>
      <c r="L230" s="12">
        <v>18.648</v>
      </c>
      <c r="M230" s="6">
        <v>16.402000000000001</v>
      </c>
      <c r="N230" s="6">
        <v>17.206</v>
      </c>
      <c r="O230" s="12">
        <f t="shared" si="43"/>
        <v>4.2484598154578954</v>
      </c>
      <c r="P230" s="10">
        <v>113.3</v>
      </c>
      <c r="Q230" s="11">
        <v>1.86</v>
      </c>
      <c r="R230" s="6">
        <f t="shared" si="52"/>
        <v>16.458958517210945</v>
      </c>
      <c r="S230" s="6">
        <f t="shared" si="49"/>
        <v>60.757185757185759</v>
      </c>
      <c r="T230" s="19">
        <f t="shared" si="47"/>
        <v>1.2164023506491231</v>
      </c>
      <c r="U230" s="14">
        <v>0.74</v>
      </c>
      <c r="V230" s="14">
        <v>0.8</v>
      </c>
      <c r="W230" s="14">
        <v>0.78</v>
      </c>
      <c r="X230" s="22">
        <f t="shared" si="48"/>
        <v>0.77333333333333343</v>
      </c>
      <c r="Y230" s="9">
        <f t="shared" si="50"/>
        <v>78.565326410153986</v>
      </c>
      <c r="Z230" s="6">
        <f t="shared" si="54"/>
        <v>60.913978494623649</v>
      </c>
      <c r="AA230" s="7"/>
    </row>
    <row r="231" spans="1:27" x14ac:dyDescent="0.3">
      <c r="A231" s="31" t="s">
        <v>339</v>
      </c>
      <c r="B231" s="31" t="s">
        <v>483</v>
      </c>
      <c r="C231" s="31" t="s">
        <v>474</v>
      </c>
      <c r="D231" s="31" t="s">
        <v>480</v>
      </c>
      <c r="E231" s="31" t="s">
        <v>556</v>
      </c>
      <c r="F231" s="26">
        <v>3</v>
      </c>
      <c r="G231" s="26">
        <v>3</v>
      </c>
      <c r="H231" s="6">
        <v>430</v>
      </c>
      <c r="I231" s="6">
        <v>169</v>
      </c>
      <c r="J231" s="9">
        <f t="shared" si="53"/>
        <v>0.39302325581395348</v>
      </c>
      <c r="K231" s="2" t="s">
        <v>8</v>
      </c>
      <c r="L231" s="12">
        <v>20.885000000000002</v>
      </c>
      <c r="M231" s="6">
        <v>18.652999999999999</v>
      </c>
      <c r="N231" s="6">
        <v>19.587</v>
      </c>
      <c r="O231" s="12">
        <f t="shared" si="43"/>
        <v>4.5351700737354346</v>
      </c>
      <c r="P231" s="10">
        <v>110.7</v>
      </c>
      <c r="Q231" s="11">
        <v>2.17</v>
      </c>
      <c r="R231" s="6">
        <f t="shared" si="52"/>
        <v>18.866305329719964</v>
      </c>
      <c r="S231" s="6">
        <f t="shared" si="49"/>
        <v>53.004548719176441</v>
      </c>
      <c r="T231" s="19">
        <f t="shared" si="47"/>
        <v>1.275686858722417</v>
      </c>
      <c r="U231" s="14">
        <v>0.75</v>
      </c>
      <c r="V231" s="14">
        <v>0.85</v>
      </c>
      <c r="W231" s="14">
        <v>0.78</v>
      </c>
      <c r="X231" s="22">
        <f t="shared" si="48"/>
        <v>0.79333333333333333</v>
      </c>
      <c r="Y231" s="9">
        <f t="shared" si="50"/>
        <v>66.812456368709803</v>
      </c>
      <c r="Z231" s="6">
        <f t="shared" si="54"/>
        <v>51.013824884792626</v>
      </c>
      <c r="AA231" s="7"/>
    </row>
    <row r="232" spans="1:27" x14ac:dyDescent="0.3">
      <c r="A232" s="31" t="s">
        <v>340</v>
      </c>
      <c r="B232" s="31" t="s">
        <v>483</v>
      </c>
      <c r="C232" s="31" t="s">
        <v>474</v>
      </c>
      <c r="D232" s="31" t="s">
        <v>480</v>
      </c>
      <c r="E232" s="31" t="s">
        <v>556</v>
      </c>
      <c r="F232" s="26">
        <v>3</v>
      </c>
      <c r="G232" s="26">
        <v>3</v>
      </c>
      <c r="H232" s="6">
        <v>336</v>
      </c>
      <c r="I232" s="6">
        <v>101</v>
      </c>
      <c r="J232" s="9">
        <f t="shared" si="53"/>
        <v>0.30059523809523808</v>
      </c>
      <c r="K232" s="2">
        <v>28.275700000000001</v>
      </c>
      <c r="L232" s="12">
        <v>17.434000000000001</v>
      </c>
      <c r="M232" s="6">
        <v>15.099</v>
      </c>
      <c r="N232" s="6">
        <v>15.987</v>
      </c>
      <c r="O232" s="12">
        <f t="shared" si="43"/>
        <v>4.1142708850484464</v>
      </c>
      <c r="P232" s="10">
        <v>127.3</v>
      </c>
      <c r="Q232" s="11">
        <v>1.93</v>
      </c>
      <c r="R232" s="6">
        <f t="shared" si="52"/>
        <v>13.695208169677928</v>
      </c>
      <c r="S232" s="6">
        <f t="shared" si="49"/>
        <v>73.018240220259258</v>
      </c>
      <c r="T232" s="19">
        <f t="shared" si="47"/>
        <v>1.1365686379959912</v>
      </c>
      <c r="U232" s="14">
        <v>0.97</v>
      </c>
      <c r="V232" s="14">
        <v>1.2</v>
      </c>
      <c r="W232" s="14">
        <v>0.99</v>
      </c>
      <c r="X232" s="22">
        <f t="shared" si="48"/>
        <v>1.0533333333333335</v>
      </c>
      <c r="Y232" s="9">
        <f t="shared" si="50"/>
        <v>69.321114133157508</v>
      </c>
      <c r="Z232" s="6">
        <f t="shared" si="54"/>
        <v>65.958549222797927</v>
      </c>
      <c r="AA232" s="7"/>
    </row>
    <row r="233" spans="1:27" x14ac:dyDescent="0.3">
      <c r="A233" s="31" t="s">
        <v>341</v>
      </c>
      <c r="B233" s="31" t="s">
        <v>483</v>
      </c>
      <c r="C233" s="31" t="s">
        <v>474</v>
      </c>
      <c r="D233" s="31" t="s">
        <v>480</v>
      </c>
      <c r="E233" s="31" t="s">
        <v>557</v>
      </c>
      <c r="F233" s="26">
        <v>3</v>
      </c>
      <c r="G233" s="26">
        <v>3</v>
      </c>
      <c r="H233" s="6">
        <v>331</v>
      </c>
      <c r="I233" s="6">
        <v>113</v>
      </c>
      <c r="J233" s="9">
        <f t="shared" si="53"/>
        <v>0.34138972809667673</v>
      </c>
      <c r="K233" s="2" t="s">
        <v>8</v>
      </c>
      <c r="L233" s="12">
        <v>16.46</v>
      </c>
      <c r="M233" s="6">
        <v>14.803000000000001</v>
      </c>
      <c r="N233" s="6">
        <v>16.427</v>
      </c>
      <c r="O233" s="12">
        <f t="shared" si="43"/>
        <v>4.2695626200538186</v>
      </c>
      <c r="P233" s="10">
        <v>104.80000000000001</v>
      </c>
      <c r="Q233" s="11">
        <v>1.78</v>
      </c>
      <c r="R233" s="6">
        <f t="shared" si="52"/>
        <v>15.706106870229005</v>
      </c>
      <c r="S233" s="6">
        <f t="shared" si="49"/>
        <v>63.669501822600253</v>
      </c>
      <c r="T233" s="19">
        <f t="shared" si="47"/>
        <v>1.1960685482285431</v>
      </c>
      <c r="U233" s="14">
        <v>0.96</v>
      </c>
      <c r="V233" s="14">
        <v>1.04</v>
      </c>
      <c r="W233" s="14">
        <v>0.93</v>
      </c>
      <c r="X233" s="22">
        <f t="shared" si="48"/>
        <v>0.97666666666666668</v>
      </c>
      <c r="Y233" s="9">
        <f t="shared" si="50"/>
        <v>65.190616200614599</v>
      </c>
      <c r="Z233" s="6">
        <f t="shared" si="54"/>
        <v>58.876404494382029</v>
      </c>
      <c r="AA233" s="7"/>
    </row>
    <row r="234" spans="1:27" x14ac:dyDescent="0.3">
      <c r="A234" s="31" t="s">
        <v>342</v>
      </c>
      <c r="B234" s="31" t="s">
        <v>483</v>
      </c>
      <c r="C234" s="31" t="s">
        <v>474</v>
      </c>
      <c r="D234" s="31" t="s">
        <v>480</v>
      </c>
      <c r="E234" s="31" t="s">
        <v>557</v>
      </c>
      <c r="F234" s="26">
        <v>3</v>
      </c>
      <c r="G234" s="26">
        <v>3</v>
      </c>
      <c r="H234" s="6">
        <v>287</v>
      </c>
      <c r="I234" s="6">
        <v>143</v>
      </c>
      <c r="J234" s="9">
        <f t="shared" si="53"/>
        <v>0.49825783972125437</v>
      </c>
      <c r="K234" s="2" t="s">
        <v>8</v>
      </c>
      <c r="L234" s="12">
        <v>15.305999999999999</v>
      </c>
      <c r="M234" s="6">
        <v>13.398</v>
      </c>
      <c r="N234" s="6">
        <v>15.233000000000001</v>
      </c>
      <c r="O234" s="12">
        <f t="shared" si="43"/>
        <v>4.1616490672148876</v>
      </c>
      <c r="P234" s="10">
        <v>99.3</v>
      </c>
      <c r="Q234" s="11">
        <v>1.59</v>
      </c>
      <c r="R234" s="6">
        <f t="shared" si="52"/>
        <v>15.413897280966768</v>
      </c>
      <c r="S234" s="6">
        <f t="shared" si="49"/>
        <v>64.876519012152102</v>
      </c>
      <c r="T234" s="19">
        <f t="shared" si="47"/>
        <v>1.1879124604980524</v>
      </c>
      <c r="U234" s="14">
        <v>0.9</v>
      </c>
      <c r="V234" s="14">
        <v>1.01</v>
      </c>
      <c r="W234" s="14">
        <v>0.92</v>
      </c>
      <c r="X234" s="22">
        <f t="shared" si="48"/>
        <v>0.94333333333333336</v>
      </c>
      <c r="Y234" s="9">
        <f t="shared" si="50"/>
        <v>68.773695065885619</v>
      </c>
      <c r="Z234" s="6">
        <f t="shared" si="54"/>
        <v>62.452830188679243</v>
      </c>
      <c r="AA234" s="7"/>
    </row>
    <row r="235" spans="1:27" x14ac:dyDescent="0.3">
      <c r="A235" s="31" t="s">
        <v>343</v>
      </c>
      <c r="B235" s="31" t="s">
        <v>483</v>
      </c>
      <c r="C235" s="31" t="s">
        <v>474</v>
      </c>
      <c r="D235" s="31" t="s">
        <v>480</v>
      </c>
      <c r="E235" s="31" t="s">
        <v>558</v>
      </c>
      <c r="F235" s="26">
        <v>3</v>
      </c>
      <c r="G235" s="26">
        <v>3</v>
      </c>
      <c r="H235" s="6">
        <v>338</v>
      </c>
      <c r="I235" s="6">
        <v>62</v>
      </c>
      <c r="J235" s="9">
        <f t="shared" si="53"/>
        <v>0.18343195266272189</v>
      </c>
      <c r="K235" s="2" t="s">
        <v>8</v>
      </c>
      <c r="L235" s="12">
        <v>18.283999999999999</v>
      </c>
      <c r="M235" s="6">
        <v>15.856999999999999</v>
      </c>
      <c r="N235" s="6">
        <v>17.895</v>
      </c>
      <c r="O235" s="12">
        <f t="shared" si="43"/>
        <v>4.4938770856179397</v>
      </c>
      <c r="P235" s="10">
        <v>92.3</v>
      </c>
      <c r="Q235" s="11">
        <v>2.11</v>
      </c>
      <c r="R235" s="6">
        <f t="shared" si="52"/>
        <v>19.809317443120257</v>
      </c>
      <c r="S235" s="6">
        <f t="shared" si="49"/>
        <v>50.481295121417631</v>
      </c>
      <c r="T235" s="19">
        <f t="shared" si="47"/>
        <v>1.2968695115913811</v>
      </c>
      <c r="U235" s="14">
        <v>1.04</v>
      </c>
      <c r="V235" s="14">
        <v>1.21</v>
      </c>
      <c r="W235" s="14">
        <v>0.91</v>
      </c>
      <c r="X235" s="22">
        <f t="shared" si="48"/>
        <v>1.0533333333333335</v>
      </c>
      <c r="Y235" s="9">
        <f t="shared" si="50"/>
        <v>47.925280178561039</v>
      </c>
      <c r="Z235" s="6">
        <f t="shared" si="54"/>
        <v>43.744075829383888</v>
      </c>
      <c r="AA235" s="7"/>
    </row>
    <row r="236" spans="1:27" x14ac:dyDescent="0.3">
      <c r="A236" s="31" t="s">
        <v>344</v>
      </c>
      <c r="B236" s="31" t="s">
        <v>483</v>
      </c>
      <c r="C236" s="31" t="s">
        <v>474</v>
      </c>
      <c r="D236" s="31" t="s">
        <v>480</v>
      </c>
      <c r="E236" s="31" t="s">
        <v>558</v>
      </c>
      <c r="F236" s="26">
        <v>3</v>
      </c>
      <c r="G236" s="26">
        <v>3</v>
      </c>
      <c r="H236" s="6">
        <v>392</v>
      </c>
      <c r="I236" s="6">
        <v>123</v>
      </c>
      <c r="J236" s="9">
        <f t="shared" si="53"/>
        <v>0.31377551020408162</v>
      </c>
      <c r="K236" s="2">
        <v>35.291799999999995</v>
      </c>
      <c r="L236" s="12">
        <v>21.646000000000001</v>
      </c>
      <c r="M236" s="6">
        <v>19.25</v>
      </c>
      <c r="N236" s="6">
        <v>18.606999999999999</v>
      </c>
      <c r="O236" s="12">
        <f t="shared" si="43"/>
        <v>4.2409288923689665</v>
      </c>
      <c r="P236" s="10">
        <v>111.60000000000001</v>
      </c>
      <c r="Q236" s="11">
        <v>2.37</v>
      </c>
      <c r="R236" s="6">
        <f t="shared" si="52"/>
        <v>19.396057347670251</v>
      </c>
      <c r="S236" s="6">
        <f t="shared" si="49"/>
        <v>51.556869629492745</v>
      </c>
      <c r="T236" s="19">
        <f t="shared" si="47"/>
        <v>1.2877134595092694</v>
      </c>
      <c r="U236" s="14">
        <v>0.85</v>
      </c>
      <c r="V236" s="14">
        <v>0.84</v>
      </c>
      <c r="W236" s="14">
        <v>0.78</v>
      </c>
      <c r="X236" s="22">
        <f t="shared" si="48"/>
        <v>0.82333333333333325</v>
      </c>
      <c r="Y236" s="9">
        <f t="shared" si="50"/>
        <v>62.619679711934531</v>
      </c>
      <c r="Z236" s="6">
        <f t="shared" si="54"/>
        <v>47.088607594936711</v>
      </c>
      <c r="AA236" s="7"/>
    </row>
    <row r="237" spans="1:27" x14ac:dyDescent="0.3">
      <c r="A237" s="31" t="s">
        <v>345</v>
      </c>
      <c r="B237" s="31" t="s">
        <v>483</v>
      </c>
      <c r="C237" s="31" t="s">
        <v>474</v>
      </c>
      <c r="D237" s="31" t="s">
        <v>480</v>
      </c>
      <c r="E237" s="31" t="s">
        <v>559</v>
      </c>
      <c r="F237" s="26">
        <v>3</v>
      </c>
      <c r="G237" s="26">
        <v>3</v>
      </c>
      <c r="H237" s="6">
        <v>327</v>
      </c>
      <c r="I237" s="6">
        <v>120</v>
      </c>
      <c r="J237" s="9">
        <f t="shared" si="53"/>
        <v>0.3669724770642202</v>
      </c>
      <c r="K237" s="2" t="s">
        <v>8</v>
      </c>
      <c r="L237" s="12">
        <v>13.143000000000001</v>
      </c>
      <c r="M237" s="6">
        <v>10.879</v>
      </c>
      <c r="N237" s="6">
        <v>15.162000000000001</v>
      </c>
      <c r="O237" s="12">
        <f t="shared" si="43"/>
        <v>4.5968676914663069</v>
      </c>
      <c r="P237" s="10">
        <v>68.2</v>
      </c>
      <c r="Q237" s="11">
        <v>1.53</v>
      </c>
      <c r="R237" s="6">
        <f t="shared" si="52"/>
        <v>19.271260997067451</v>
      </c>
      <c r="S237" s="6">
        <f t="shared" si="49"/>
        <v>51.890740318040017</v>
      </c>
      <c r="T237" s="19">
        <f t="shared" si="47"/>
        <v>1.2849101332413591</v>
      </c>
      <c r="U237" s="14">
        <v>0.65</v>
      </c>
      <c r="V237" s="14">
        <v>0.76</v>
      </c>
      <c r="W237" s="14">
        <v>0.65</v>
      </c>
      <c r="X237" s="22">
        <f t="shared" si="48"/>
        <v>0.68666666666666665</v>
      </c>
      <c r="Y237" s="9">
        <f t="shared" si="50"/>
        <v>75.569039298116522</v>
      </c>
      <c r="Z237" s="6">
        <f t="shared" si="54"/>
        <v>44.575163398692808</v>
      </c>
      <c r="AA237" s="7"/>
    </row>
    <row r="238" spans="1:27" x14ac:dyDescent="0.3">
      <c r="A238" s="31" t="s">
        <v>346</v>
      </c>
      <c r="B238" s="31" t="s">
        <v>483</v>
      </c>
      <c r="C238" s="31" t="s">
        <v>474</v>
      </c>
      <c r="D238" s="31" t="s">
        <v>480</v>
      </c>
      <c r="E238" s="31" t="s">
        <v>559</v>
      </c>
      <c r="F238" s="26">
        <v>3</v>
      </c>
      <c r="G238" s="26">
        <v>3</v>
      </c>
      <c r="H238" s="6">
        <v>398</v>
      </c>
      <c r="I238" s="6">
        <v>90</v>
      </c>
      <c r="J238" s="9">
        <f t="shared" si="53"/>
        <v>0.22613065326633167</v>
      </c>
      <c r="K238" s="2">
        <v>24.527299999999997</v>
      </c>
      <c r="L238" s="12">
        <v>19.523</v>
      </c>
      <c r="M238" s="6">
        <v>16.823</v>
      </c>
      <c r="N238" s="6">
        <v>18.050999999999998</v>
      </c>
      <c r="O238" s="12">
        <f t="shared" ref="O238:O253" si="55">IF(M238&gt;0,(N238/SQRT(M238)),"")</f>
        <v>4.4009815079560353</v>
      </c>
      <c r="P238" s="10">
        <v>107.7</v>
      </c>
      <c r="Q238" s="11">
        <v>2.15</v>
      </c>
      <c r="R238" s="6">
        <f t="shared" si="52"/>
        <v>18.127205199628595</v>
      </c>
      <c r="S238" s="6">
        <f t="shared" si="49"/>
        <v>55.165701992521647</v>
      </c>
      <c r="T238" s="19">
        <f t="shared" si="47"/>
        <v>1.258330850982325</v>
      </c>
      <c r="U238" s="14">
        <v>0.7</v>
      </c>
      <c r="V238" s="14">
        <v>0.8</v>
      </c>
      <c r="W238" s="14">
        <v>0.71</v>
      </c>
      <c r="X238" s="22">
        <f t="shared" si="48"/>
        <v>0.73666666666666669</v>
      </c>
      <c r="Y238" s="9">
        <f t="shared" si="50"/>
        <v>74.885568315640242</v>
      </c>
      <c r="Z238" s="6">
        <f t="shared" si="54"/>
        <v>50.093023255813954</v>
      </c>
      <c r="AA238" s="7"/>
    </row>
    <row r="239" spans="1:27" x14ac:dyDescent="0.3">
      <c r="A239" s="31" t="s">
        <v>347</v>
      </c>
      <c r="B239" s="31" t="s">
        <v>483</v>
      </c>
      <c r="C239" s="31" t="s">
        <v>474</v>
      </c>
      <c r="D239" s="31" t="s">
        <v>480</v>
      </c>
      <c r="E239" s="31" t="s">
        <v>560</v>
      </c>
      <c r="F239" s="26">
        <v>3</v>
      </c>
      <c r="G239" s="26">
        <v>3</v>
      </c>
      <c r="H239" s="6">
        <v>346</v>
      </c>
      <c r="I239" s="6">
        <v>173</v>
      </c>
      <c r="J239" s="9">
        <f t="shared" si="53"/>
        <v>0.5</v>
      </c>
      <c r="K239" s="2" t="s">
        <v>8</v>
      </c>
      <c r="L239" s="12">
        <v>28.495000000000001</v>
      </c>
      <c r="M239" s="6">
        <v>26.408000000000001</v>
      </c>
      <c r="N239" s="6">
        <v>24.536000000000001</v>
      </c>
      <c r="O239" s="12">
        <f t="shared" si="55"/>
        <v>4.7745891556838762</v>
      </c>
      <c r="P239" s="10">
        <v>148.79999999999998</v>
      </c>
      <c r="Q239" s="11">
        <v>3.08</v>
      </c>
      <c r="R239" s="6">
        <f t="shared" si="52"/>
        <v>19.149865591397852</v>
      </c>
      <c r="S239" s="6">
        <f t="shared" si="49"/>
        <v>52.219687664502537</v>
      </c>
      <c r="T239" s="19">
        <f t="shared" si="47"/>
        <v>1.2821657300999896</v>
      </c>
      <c r="U239" s="14">
        <v>0.64</v>
      </c>
      <c r="V239" s="14">
        <v>0.92</v>
      </c>
      <c r="W239" s="14">
        <v>0.62</v>
      </c>
      <c r="X239" s="22">
        <f t="shared" si="48"/>
        <v>0.72666666666666668</v>
      </c>
      <c r="Y239" s="9">
        <f t="shared" si="50"/>
        <v>71.861955501608989</v>
      </c>
      <c r="Z239" s="6">
        <f t="shared" si="54"/>
        <v>48.311688311688307</v>
      </c>
      <c r="AA239" s="7"/>
    </row>
    <row r="240" spans="1:27" x14ac:dyDescent="0.3">
      <c r="A240" s="31" t="s">
        <v>348</v>
      </c>
      <c r="B240" s="31" t="s">
        <v>483</v>
      </c>
      <c r="C240" s="31" t="s">
        <v>474</v>
      </c>
      <c r="D240" s="31" t="s">
        <v>480</v>
      </c>
      <c r="E240" s="31" t="s">
        <v>560</v>
      </c>
      <c r="F240" s="26">
        <v>3</v>
      </c>
      <c r="G240" s="26">
        <v>3</v>
      </c>
      <c r="H240" s="6">
        <v>356</v>
      </c>
      <c r="I240" s="6">
        <v>118</v>
      </c>
      <c r="J240" s="9">
        <f t="shared" si="53"/>
        <v>0.33146067415730335</v>
      </c>
      <c r="K240" s="2" t="s">
        <v>8</v>
      </c>
      <c r="L240" s="12">
        <v>27.722999999999999</v>
      </c>
      <c r="M240" s="6">
        <v>24.667999999999999</v>
      </c>
      <c r="N240" s="6">
        <v>23.018000000000001</v>
      </c>
      <c r="O240" s="12">
        <f t="shared" si="55"/>
        <v>4.6344757692656557</v>
      </c>
      <c r="P240" s="10">
        <v>133</v>
      </c>
      <c r="Q240" s="11">
        <v>3.07</v>
      </c>
      <c r="R240" s="6">
        <f t="shared" si="52"/>
        <v>20.844360902255637</v>
      </c>
      <c r="S240" s="6">
        <f t="shared" si="49"/>
        <v>47.974605922879917</v>
      </c>
      <c r="T240" s="19">
        <f t="shared" si="47"/>
        <v>1.3189885839967974</v>
      </c>
      <c r="U240" s="14">
        <v>0.68</v>
      </c>
      <c r="V240" s="14">
        <v>0.92</v>
      </c>
      <c r="W240" s="14">
        <v>0.65</v>
      </c>
      <c r="X240" s="22">
        <f t="shared" si="48"/>
        <v>0.75</v>
      </c>
      <c r="Y240" s="9">
        <f t="shared" si="50"/>
        <v>63.966141230506558</v>
      </c>
      <c r="Z240" s="6">
        <f t="shared" si="54"/>
        <v>43.322475570032573</v>
      </c>
      <c r="AA240" s="7"/>
    </row>
    <row r="241" spans="1:27" x14ac:dyDescent="0.3">
      <c r="A241" s="31" t="s">
        <v>349</v>
      </c>
      <c r="B241" s="31" t="s">
        <v>483</v>
      </c>
      <c r="C241" s="31" t="s">
        <v>474</v>
      </c>
      <c r="D241" s="31" t="s">
        <v>480</v>
      </c>
      <c r="E241" s="31" t="s">
        <v>561</v>
      </c>
      <c r="F241" s="26">
        <v>3</v>
      </c>
      <c r="G241" s="26">
        <v>3</v>
      </c>
      <c r="H241" s="6" t="s">
        <v>8</v>
      </c>
      <c r="I241" s="6"/>
      <c r="J241" s="9" t="str">
        <f t="shared" si="53"/>
        <v/>
      </c>
      <c r="K241" s="2" t="s">
        <v>8</v>
      </c>
      <c r="L241" s="12">
        <v>21.992999999999999</v>
      </c>
      <c r="M241" s="6">
        <v>18.329999999999998</v>
      </c>
      <c r="N241" s="6">
        <v>19.776</v>
      </c>
      <c r="O241" s="12">
        <f t="shared" si="55"/>
        <v>4.6190984730534073</v>
      </c>
      <c r="P241" s="10">
        <v>112</v>
      </c>
      <c r="Q241" s="11">
        <v>2.72</v>
      </c>
      <c r="R241" s="6">
        <f t="shared" si="52"/>
        <v>19.636607142857141</v>
      </c>
      <c r="S241" s="6">
        <f t="shared" si="49"/>
        <v>50.925294411858317</v>
      </c>
      <c r="T241" s="19">
        <f t="shared" si="47"/>
        <v>1.293066451555567</v>
      </c>
      <c r="U241" s="14">
        <v>0.72</v>
      </c>
      <c r="V241" s="14">
        <v>0.79</v>
      </c>
      <c r="W241" s="14">
        <v>0.57999999999999996</v>
      </c>
      <c r="X241" s="22">
        <f t="shared" si="48"/>
        <v>0.69666666666666666</v>
      </c>
      <c r="Y241" s="9">
        <f t="shared" si="50"/>
        <v>73.098508725155483</v>
      </c>
      <c r="Z241" s="6">
        <f t="shared" si="54"/>
        <v>41.17647058823529</v>
      </c>
      <c r="AA241" s="7"/>
    </row>
    <row r="242" spans="1:27" x14ac:dyDescent="0.3">
      <c r="A242" s="31" t="s">
        <v>350</v>
      </c>
      <c r="B242" s="31" t="s">
        <v>483</v>
      </c>
      <c r="C242" s="31" t="s">
        <v>474</v>
      </c>
      <c r="D242" s="31" t="s">
        <v>480</v>
      </c>
      <c r="E242" s="31" t="s">
        <v>561</v>
      </c>
      <c r="F242" s="26">
        <v>3</v>
      </c>
      <c r="G242" s="26">
        <v>3</v>
      </c>
      <c r="H242" s="6" t="s">
        <v>8</v>
      </c>
      <c r="I242" s="6"/>
      <c r="J242" s="9" t="str">
        <f t="shared" si="53"/>
        <v/>
      </c>
      <c r="K242" s="2">
        <v>14.4093</v>
      </c>
      <c r="L242" s="12">
        <v>20.013999999999999</v>
      </c>
      <c r="M242" s="6">
        <v>16.940999999999999</v>
      </c>
      <c r="N242" s="6">
        <v>19.154</v>
      </c>
      <c r="O242" s="12">
        <f t="shared" si="55"/>
        <v>4.6536097623584176</v>
      </c>
      <c r="P242" s="10">
        <v>105.2</v>
      </c>
      <c r="Q242" s="11">
        <v>2.2799999999999998</v>
      </c>
      <c r="R242" s="6">
        <f t="shared" si="52"/>
        <v>19.024714828897338</v>
      </c>
      <c r="S242" s="6">
        <f t="shared" si="49"/>
        <v>52.56320575597082</v>
      </c>
      <c r="T242" s="19">
        <f t="shared" si="47"/>
        <v>1.2793181556310733</v>
      </c>
      <c r="U242" s="14">
        <v>0.78</v>
      </c>
      <c r="V242" s="14">
        <v>0.88</v>
      </c>
      <c r="W242" s="14">
        <v>0.79</v>
      </c>
      <c r="X242" s="22">
        <f t="shared" si="48"/>
        <v>0.81666666666666676</v>
      </c>
      <c r="Y242" s="9">
        <f t="shared" si="50"/>
        <v>64.363109088943858</v>
      </c>
      <c r="Z242" s="6">
        <f t="shared" si="54"/>
        <v>46.140350877192986</v>
      </c>
      <c r="AA242" s="7"/>
    </row>
    <row r="243" spans="1:27" x14ac:dyDescent="0.3">
      <c r="A243" s="31" t="s">
        <v>351</v>
      </c>
      <c r="B243" s="31" t="s">
        <v>483</v>
      </c>
      <c r="C243" s="31" t="s">
        <v>474</v>
      </c>
      <c r="D243" s="31" t="s">
        <v>480</v>
      </c>
      <c r="E243" s="31" t="s">
        <v>562</v>
      </c>
      <c r="F243" s="26">
        <v>3</v>
      </c>
      <c r="G243" s="26">
        <v>3</v>
      </c>
      <c r="H243" s="6">
        <v>279</v>
      </c>
      <c r="I243" s="6">
        <v>37</v>
      </c>
      <c r="J243" s="9">
        <f t="shared" si="53"/>
        <v>0.13261648745519714</v>
      </c>
      <c r="K243" s="2" t="s">
        <v>8</v>
      </c>
      <c r="L243" s="12">
        <v>11.074</v>
      </c>
      <c r="M243" s="6">
        <v>8.6630000000000003</v>
      </c>
      <c r="N243" s="6">
        <v>12.927</v>
      </c>
      <c r="O243" s="12">
        <f t="shared" si="55"/>
        <v>4.3920127440239138</v>
      </c>
      <c r="P243" s="10">
        <v>50.5</v>
      </c>
      <c r="Q243" s="11">
        <v>1.31</v>
      </c>
      <c r="R243" s="6">
        <f t="shared" si="52"/>
        <v>21.928712871287129</v>
      </c>
      <c r="S243" s="6">
        <f t="shared" si="49"/>
        <v>45.602311721148645</v>
      </c>
      <c r="T243" s="19">
        <f t="shared" si="47"/>
        <v>1.3410131410572532</v>
      </c>
      <c r="U243" s="14">
        <v>0.76</v>
      </c>
      <c r="V243" s="14">
        <v>0.86</v>
      </c>
      <c r="W243" s="14">
        <v>0.82</v>
      </c>
      <c r="X243" s="22">
        <f t="shared" si="48"/>
        <v>0.81333333333333335</v>
      </c>
      <c r="Y243" s="9">
        <f t="shared" si="50"/>
        <v>56.068416050592575</v>
      </c>
      <c r="Z243" s="6">
        <f t="shared" si="54"/>
        <v>38.549618320610683</v>
      </c>
      <c r="AA243" s="7"/>
    </row>
    <row r="244" spans="1:27" x14ac:dyDescent="0.3">
      <c r="A244" s="31" t="s">
        <v>352</v>
      </c>
      <c r="B244" s="31" t="s">
        <v>483</v>
      </c>
      <c r="C244" s="31" t="s">
        <v>474</v>
      </c>
      <c r="D244" s="31" t="s">
        <v>480</v>
      </c>
      <c r="E244" s="31" t="s">
        <v>562</v>
      </c>
      <c r="F244" s="26">
        <v>3</v>
      </c>
      <c r="G244" s="26">
        <v>3</v>
      </c>
      <c r="H244" s="6">
        <v>311</v>
      </c>
      <c r="I244" s="6">
        <v>51</v>
      </c>
      <c r="J244" s="9">
        <f t="shared" si="53"/>
        <v>0.16398713826366559</v>
      </c>
      <c r="K244" s="2" t="s">
        <v>8</v>
      </c>
      <c r="L244" s="12">
        <v>12.891999999999999</v>
      </c>
      <c r="M244" s="6">
        <v>11.074</v>
      </c>
      <c r="N244" s="6">
        <v>14.282999999999999</v>
      </c>
      <c r="O244" s="12">
        <f t="shared" si="55"/>
        <v>4.2920737582745714</v>
      </c>
      <c r="P244" s="10">
        <v>71.8</v>
      </c>
      <c r="Q244" s="11">
        <v>1.43</v>
      </c>
      <c r="R244" s="6">
        <f t="shared" si="52"/>
        <v>17.955431754874652</v>
      </c>
      <c r="S244" s="6">
        <f t="shared" si="49"/>
        <v>55.693453304374813</v>
      </c>
      <c r="T244" s="19">
        <f t="shared" si="47"/>
        <v>1.2541958525979966</v>
      </c>
      <c r="U244" s="14">
        <v>0.97</v>
      </c>
      <c r="V244" s="14">
        <v>0.97</v>
      </c>
      <c r="W244" s="14">
        <v>0.84</v>
      </c>
      <c r="X244" s="22">
        <f t="shared" si="48"/>
        <v>0.92666666666666664</v>
      </c>
      <c r="Y244" s="9">
        <f t="shared" si="50"/>
        <v>60.100848889613097</v>
      </c>
      <c r="Z244" s="6">
        <f t="shared" si="54"/>
        <v>50.209790209790206</v>
      </c>
      <c r="AA244" s="7"/>
    </row>
    <row r="245" spans="1:27" x14ac:dyDescent="0.3">
      <c r="A245" s="31" t="s">
        <v>353</v>
      </c>
      <c r="B245" s="31" t="s">
        <v>483</v>
      </c>
      <c r="C245" s="31" t="s">
        <v>474</v>
      </c>
      <c r="D245" s="31" t="s">
        <v>480</v>
      </c>
      <c r="E245" s="31" t="s">
        <v>563</v>
      </c>
      <c r="F245" s="26">
        <v>3</v>
      </c>
      <c r="G245" s="26">
        <v>3</v>
      </c>
      <c r="H245" s="6">
        <v>279</v>
      </c>
      <c r="I245" s="6">
        <v>46</v>
      </c>
      <c r="J245" s="9">
        <f t="shared" si="53"/>
        <v>0.16487455197132617</v>
      </c>
      <c r="K245" s="2">
        <v>12.2759</v>
      </c>
      <c r="L245" s="12">
        <v>10.723000000000001</v>
      </c>
      <c r="M245" s="6">
        <v>9.0299999999999994</v>
      </c>
      <c r="N245" s="6">
        <v>14.124000000000001</v>
      </c>
      <c r="O245" s="12">
        <f t="shared" si="55"/>
        <v>4.7001728956677153</v>
      </c>
      <c r="P245" s="10">
        <v>42.4</v>
      </c>
      <c r="Q245" s="11">
        <v>1.03</v>
      </c>
      <c r="R245" s="6">
        <f t="shared" si="52"/>
        <v>25.290094339622645</v>
      </c>
      <c r="S245" s="6">
        <f t="shared" si="49"/>
        <v>39.541173179147627</v>
      </c>
      <c r="T245" s="19">
        <f t="shared" si="47"/>
        <v>1.4029504493958529</v>
      </c>
      <c r="U245" s="14">
        <v>0.82</v>
      </c>
      <c r="V245" s="14">
        <v>0.82</v>
      </c>
      <c r="W245" s="14">
        <v>0.78</v>
      </c>
      <c r="X245" s="22">
        <f t="shared" si="48"/>
        <v>0.80666666666666664</v>
      </c>
      <c r="Y245" s="9">
        <f t="shared" si="50"/>
        <v>49.017983279935066</v>
      </c>
      <c r="Z245" s="6">
        <f t="shared" si="54"/>
        <v>41.165048543689316</v>
      </c>
      <c r="AA245" s="7"/>
    </row>
    <row r="246" spans="1:27" x14ac:dyDescent="0.3">
      <c r="A246" s="31" t="s">
        <v>354</v>
      </c>
      <c r="B246" s="31" t="s">
        <v>483</v>
      </c>
      <c r="C246" s="31" t="s">
        <v>474</v>
      </c>
      <c r="D246" s="31" t="s">
        <v>480</v>
      </c>
      <c r="E246" s="31" t="s">
        <v>564</v>
      </c>
      <c r="F246" s="26">
        <v>3</v>
      </c>
      <c r="G246" s="26">
        <v>3</v>
      </c>
      <c r="H246" s="6">
        <v>402</v>
      </c>
      <c r="I246" s="6">
        <v>172</v>
      </c>
      <c r="J246" s="9">
        <f t="shared" si="53"/>
        <v>0.42786069651741293</v>
      </c>
      <c r="K246" s="2" t="s">
        <v>8</v>
      </c>
      <c r="L246" s="12">
        <v>17.896999999999998</v>
      </c>
      <c r="M246" s="6">
        <v>15.862</v>
      </c>
      <c r="N246" s="6">
        <v>18.475000000000001</v>
      </c>
      <c r="O246" s="12">
        <f t="shared" si="55"/>
        <v>4.6387981393929572</v>
      </c>
      <c r="P246" s="10">
        <v>81.900000000000006</v>
      </c>
      <c r="Q246" s="11">
        <v>1.83</v>
      </c>
      <c r="R246" s="6">
        <f t="shared" si="52"/>
        <v>21.852258852258849</v>
      </c>
      <c r="S246" s="6">
        <f t="shared" si="49"/>
        <v>45.761859529530092</v>
      </c>
      <c r="T246" s="19">
        <f t="shared" si="47"/>
        <v>1.3394963363346652</v>
      </c>
      <c r="U246" s="14">
        <v>0.6</v>
      </c>
      <c r="V246" s="14">
        <v>0.63</v>
      </c>
      <c r="W246" s="14">
        <v>0.65</v>
      </c>
      <c r="X246" s="22">
        <f t="shared" si="48"/>
        <v>0.62666666666666659</v>
      </c>
      <c r="Y246" s="9">
        <f t="shared" si="50"/>
        <v>73.024243930101221</v>
      </c>
      <c r="Z246" s="6">
        <f t="shared" si="54"/>
        <v>44.754098360655739</v>
      </c>
      <c r="AA246" s="7"/>
    </row>
    <row r="247" spans="1:27" x14ac:dyDescent="0.3">
      <c r="A247" s="31" t="s">
        <v>355</v>
      </c>
      <c r="B247" s="31" t="s">
        <v>483</v>
      </c>
      <c r="C247" s="31" t="s">
        <v>474</v>
      </c>
      <c r="D247" s="31" t="s">
        <v>480</v>
      </c>
      <c r="E247" s="31" t="s">
        <v>565</v>
      </c>
      <c r="F247" s="26">
        <v>3</v>
      </c>
      <c r="G247" s="26">
        <v>3</v>
      </c>
      <c r="H247" s="6">
        <v>423</v>
      </c>
      <c r="I247" s="6">
        <v>122</v>
      </c>
      <c r="J247" s="9">
        <f t="shared" si="53"/>
        <v>0.28841607565011823</v>
      </c>
      <c r="K247" s="2">
        <v>20.396599999999999</v>
      </c>
      <c r="L247" s="12">
        <v>21.536000000000001</v>
      </c>
      <c r="M247" s="6">
        <v>19.489000000000001</v>
      </c>
      <c r="N247" s="6">
        <v>19.094999999999999</v>
      </c>
      <c r="O247" s="12">
        <f t="shared" si="55"/>
        <v>4.3253861462032193</v>
      </c>
      <c r="P247" s="10">
        <v>128.89999999999998</v>
      </c>
      <c r="Q247" s="11">
        <v>2.25</v>
      </c>
      <c r="R247" s="6">
        <f t="shared" si="52"/>
        <v>16.707525213343683</v>
      </c>
      <c r="S247" s="6">
        <f t="shared" si="49"/>
        <v>59.853268945022272</v>
      </c>
      <c r="T247" s="19">
        <f t="shared" si="47"/>
        <v>1.22291212519048</v>
      </c>
      <c r="U247" s="14">
        <v>0.75</v>
      </c>
      <c r="V247" s="14">
        <v>0.97</v>
      </c>
      <c r="W247" s="14">
        <v>0.74</v>
      </c>
      <c r="X247" s="22">
        <f t="shared" si="48"/>
        <v>0.82</v>
      </c>
      <c r="Y247" s="9">
        <f t="shared" si="50"/>
        <v>72.991791396368612</v>
      </c>
      <c r="Z247" s="6">
        <f t="shared" si="54"/>
        <v>57.288888888888877</v>
      </c>
      <c r="AA247" s="7"/>
    </row>
    <row r="248" spans="1:27" x14ac:dyDescent="0.3">
      <c r="A248" s="31" t="s">
        <v>356</v>
      </c>
      <c r="B248" s="31" t="s">
        <v>483</v>
      </c>
      <c r="C248" s="31" t="s">
        <v>474</v>
      </c>
      <c r="D248" s="31" t="s">
        <v>480</v>
      </c>
      <c r="E248" s="31" t="s">
        <v>566</v>
      </c>
      <c r="F248" s="26">
        <v>3</v>
      </c>
      <c r="G248" s="26">
        <v>3</v>
      </c>
      <c r="H248" s="6">
        <v>373</v>
      </c>
      <c r="I248" s="6">
        <v>154</v>
      </c>
      <c r="J248" s="9">
        <f t="shared" si="53"/>
        <v>0.4128686327077748</v>
      </c>
      <c r="K248" s="2" t="s">
        <v>8</v>
      </c>
      <c r="L248" s="12">
        <v>27.039000000000001</v>
      </c>
      <c r="M248" s="6">
        <v>23.841000000000001</v>
      </c>
      <c r="N248" s="6">
        <v>21.939</v>
      </c>
      <c r="O248" s="12">
        <f t="shared" si="55"/>
        <v>4.4931880407286453</v>
      </c>
      <c r="P248" s="10">
        <v>163.6</v>
      </c>
      <c r="Q248" s="11">
        <v>3.07</v>
      </c>
      <c r="R248" s="6">
        <f t="shared" si="52"/>
        <v>16.527506112469439</v>
      </c>
      <c r="S248" s="6">
        <f t="shared" si="49"/>
        <v>60.505196198084249</v>
      </c>
      <c r="T248" s="19">
        <f t="shared" si="47"/>
        <v>1.2182073264508366</v>
      </c>
      <c r="U248" s="14">
        <v>0.82</v>
      </c>
      <c r="V248" s="14">
        <v>0.91</v>
      </c>
      <c r="W248" s="14">
        <v>0.7</v>
      </c>
      <c r="X248" s="22">
        <f t="shared" si="48"/>
        <v>0.80999999999999994</v>
      </c>
      <c r="Y248" s="9">
        <f t="shared" si="50"/>
        <v>74.697773084054631</v>
      </c>
      <c r="Z248" s="6">
        <f t="shared" si="54"/>
        <v>53.289902280130292</v>
      </c>
      <c r="AA248" s="7"/>
    </row>
    <row r="249" spans="1:27" x14ac:dyDescent="0.3">
      <c r="A249" s="31" t="s">
        <v>357</v>
      </c>
      <c r="B249" s="31" t="s">
        <v>483</v>
      </c>
      <c r="C249" s="31" t="s">
        <v>474</v>
      </c>
      <c r="D249" s="31" t="s">
        <v>480</v>
      </c>
      <c r="E249" s="31" t="s">
        <v>567</v>
      </c>
      <c r="F249" s="26">
        <v>3</v>
      </c>
      <c r="G249" s="26">
        <v>3</v>
      </c>
      <c r="H249" s="6">
        <v>362</v>
      </c>
      <c r="I249" s="6">
        <v>59</v>
      </c>
      <c r="J249" s="9">
        <f t="shared" si="53"/>
        <v>0.16298342541436464</v>
      </c>
      <c r="K249" s="2">
        <v>22.5778</v>
      </c>
      <c r="L249" s="12">
        <v>19.535</v>
      </c>
      <c r="M249" s="6">
        <v>17.324999999999999</v>
      </c>
      <c r="N249" s="6">
        <v>18.151</v>
      </c>
      <c r="O249" s="12">
        <f t="shared" si="55"/>
        <v>4.360777569436558</v>
      </c>
      <c r="P249" s="10">
        <v>106.5</v>
      </c>
      <c r="Q249" s="11">
        <v>2.0299999999999998</v>
      </c>
      <c r="R249" s="6">
        <f t="shared" si="52"/>
        <v>18.342723004694836</v>
      </c>
      <c r="S249" s="6">
        <f t="shared" si="49"/>
        <v>54.517532633734326</v>
      </c>
      <c r="T249" s="19">
        <f t="shared" si="47"/>
        <v>1.2634638077860467</v>
      </c>
      <c r="U249" s="14">
        <v>0.71</v>
      </c>
      <c r="V249" s="14">
        <v>0.81</v>
      </c>
      <c r="W249" s="14">
        <v>0.81</v>
      </c>
      <c r="X249" s="22">
        <f t="shared" si="48"/>
        <v>0.77666666666666673</v>
      </c>
      <c r="Y249" s="9">
        <f t="shared" si="50"/>
        <v>70.19424802626736</v>
      </c>
      <c r="Z249" s="6">
        <f t="shared" si="54"/>
        <v>52.463054187192121</v>
      </c>
      <c r="AA249" s="7"/>
    </row>
    <row r="250" spans="1:27" x14ac:dyDescent="0.3">
      <c r="A250" s="31" t="s">
        <v>358</v>
      </c>
      <c r="B250" s="31" t="s">
        <v>483</v>
      </c>
      <c r="C250" s="31" t="s">
        <v>474</v>
      </c>
      <c r="D250" s="31" t="s">
        <v>480</v>
      </c>
      <c r="E250" s="31" t="s">
        <v>568</v>
      </c>
      <c r="F250" s="26">
        <v>3</v>
      </c>
      <c r="G250" s="26">
        <v>3</v>
      </c>
      <c r="H250" s="6">
        <v>412</v>
      </c>
      <c r="I250" s="6">
        <v>103</v>
      </c>
      <c r="J250" s="9">
        <f t="shared" si="53"/>
        <v>0.25</v>
      </c>
      <c r="K250" s="2" t="s">
        <v>8</v>
      </c>
      <c r="L250" s="12">
        <v>21.585000000000001</v>
      </c>
      <c r="M250" s="6">
        <v>18.05</v>
      </c>
      <c r="N250" s="6">
        <v>18.754000000000001</v>
      </c>
      <c r="O250" s="12">
        <f t="shared" si="55"/>
        <v>4.4142335631611642</v>
      </c>
      <c r="P250" s="10">
        <v>101</v>
      </c>
      <c r="Q250" s="11">
        <v>2.7</v>
      </c>
      <c r="R250" s="6">
        <f t="shared" si="52"/>
        <v>21.371287128712872</v>
      </c>
      <c r="S250" s="6">
        <f t="shared" si="49"/>
        <v>46.791753532545748</v>
      </c>
      <c r="T250" s="19">
        <f t="shared" si="47"/>
        <v>1.3298306792096439</v>
      </c>
      <c r="U250" s="14">
        <v>0.73</v>
      </c>
      <c r="V250" s="14">
        <v>0.97</v>
      </c>
      <c r="W250" s="14">
        <v>0.74</v>
      </c>
      <c r="X250" s="22">
        <f t="shared" si="48"/>
        <v>0.81333333333333335</v>
      </c>
      <c r="Y250" s="9">
        <f t="shared" si="50"/>
        <v>57.530844507228373</v>
      </c>
      <c r="Z250" s="6">
        <f t="shared" si="54"/>
        <v>37.407407407407405</v>
      </c>
      <c r="AA250" s="7"/>
    </row>
    <row r="251" spans="1:27" x14ac:dyDescent="0.3">
      <c r="A251" s="31" t="s">
        <v>359</v>
      </c>
      <c r="B251" s="31" t="s">
        <v>483</v>
      </c>
      <c r="C251" s="31" t="s">
        <v>474</v>
      </c>
      <c r="D251" s="31" t="s">
        <v>480</v>
      </c>
      <c r="E251" s="31" t="s">
        <v>569</v>
      </c>
      <c r="F251" s="26">
        <v>3</v>
      </c>
      <c r="G251" s="26">
        <v>3</v>
      </c>
      <c r="H251" s="6">
        <v>316</v>
      </c>
      <c r="I251" s="6">
        <v>73</v>
      </c>
      <c r="J251" s="9">
        <f t="shared" si="53"/>
        <v>0.23101265822784811</v>
      </c>
      <c r="K251" s="2" t="s">
        <v>8</v>
      </c>
      <c r="L251" s="12">
        <v>10.442</v>
      </c>
      <c r="M251" s="6">
        <v>9.1340000000000003</v>
      </c>
      <c r="N251" s="6">
        <v>14.071999999999999</v>
      </c>
      <c r="O251" s="12">
        <f t="shared" si="55"/>
        <v>4.6561324167756135</v>
      </c>
      <c r="P251" s="10">
        <v>51.7</v>
      </c>
      <c r="Q251" s="11">
        <v>1</v>
      </c>
      <c r="R251" s="6">
        <f t="shared" si="52"/>
        <v>20.197292069632493</v>
      </c>
      <c r="S251" s="6">
        <f t="shared" si="49"/>
        <v>49.511587818425589</v>
      </c>
      <c r="T251" s="19">
        <f t="shared" ref="T251:T253" si="56">IF(L251&gt;0,LOG10(R251),"")</f>
        <v>1.3052931457807542</v>
      </c>
      <c r="U251" s="14">
        <v>0.64</v>
      </c>
      <c r="V251" s="14">
        <v>0.66</v>
      </c>
      <c r="W251" s="14">
        <v>0.73</v>
      </c>
      <c r="X251" s="22">
        <f t="shared" ref="X251:X253" si="57">AVERAGE(U251:W251)</f>
        <v>0.67666666666666675</v>
      </c>
      <c r="Y251" s="9">
        <f t="shared" si="50"/>
        <v>73.169834214422039</v>
      </c>
      <c r="Z251" s="6">
        <f t="shared" si="54"/>
        <v>51.7</v>
      </c>
      <c r="AA251" s="7"/>
    </row>
    <row r="252" spans="1:27" x14ac:dyDescent="0.3">
      <c r="A252" s="31" t="s">
        <v>360</v>
      </c>
      <c r="B252" s="31" t="s">
        <v>483</v>
      </c>
      <c r="C252" s="31" t="s">
        <v>474</v>
      </c>
      <c r="D252" s="31" t="s">
        <v>480</v>
      </c>
      <c r="E252" s="31" t="s">
        <v>570</v>
      </c>
      <c r="F252" s="26">
        <v>3</v>
      </c>
      <c r="G252" s="26">
        <v>3</v>
      </c>
      <c r="H252" s="6">
        <v>337</v>
      </c>
      <c r="I252" s="6">
        <v>122</v>
      </c>
      <c r="J252" s="9">
        <f t="shared" si="53"/>
        <v>0.36201780415430268</v>
      </c>
      <c r="K252" s="2" t="s">
        <v>8</v>
      </c>
      <c r="L252" s="12">
        <v>18.138999999999999</v>
      </c>
      <c r="M252" s="6">
        <v>15.555999999999999</v>
      </c>
      <c r="N252" s="6">
        <v>17.295000000000002</v>
      </c>
      <c r="O252" s="12">
        <f t="shared" si="55"/>
        <v>4.3850202079605252</v>
      </c>
      <c r="P252" s="10">
        <v>77.3</v>
      </c>
      <c r="Q252" s="11">
        <v>2.2200000000000002</v>
      </c>
      <c r="R252" s="6">
        <f t="shared" si="52"/>
        <v>23.465717981888744</v>
      </c>
      <c r="S252" s="6">
        <f t="shared" si="49"/>
        <v>42.615359170847341</v>
      </c>
      <c r="T252" s="19">
        <f t="shared" si="56"/>
        <v>1.3704338468844188</v>
      </c>
      <c r="U252" s="14">
        <v>0.84</v>
      </c>
      <c r="V252" s="14">
        <v>0.74</v>
      </c>
      <c r="W252" s="14">
        <v>0.76</v>
      </c>
      <c r="X252" s="22">
        <f t="shared" si="57"/>
        <v>0.77999999999999992</v>
      </c>
      <c r="Y252" s="9">
        <f t="shared" si="50"/>
        <v>54.635075860060716</v>
      </c>
      <c r="Z252" s="6">
        <f t="shared" si="54"/>
        <v>34.819819819819813</v>
      </c>
      <c r="AA252" s="7"/>
    </row>
    <row r="253" spans="1:27" x14ac:dyDescent="0.3">
      <c r="A253" s="31" t="s">
        <v>361</v>
      </c>
      <c r="B253" s="31" t="s">
        <v>483</v>
      </c>
      <c r="C253" s="31" t="s">
        <v>474</v>
      </c>
      <c r="D253" s="31" t="s">
        <v>480</v>
      </c>
      <c r="E253" s="31" t="s">
        <v>571</v>
      </c>
      <c r="F253" s="26">
        <v>3</v>
      </c>
      <c r="G253" s="26">
        <v>3</v>
      </c>
      <c r="H253" s="6">
        <v>383</v>
      </c>
      <c r="I253" s="6">
        <v>119</v>
      </c>
      <c r="J253" s="9">
        <f t="shared" si="53"/>
        <v>0.31070496083550914</v>
      </c>
      <c r="K253" s="2">
        <v>28.285900000000002</v>
      </c>
      <c r="L253" s="12">
        <v>32.619</v>
      </c>
      <c r="M253" s="6">
        <v>28.398</v>
      </c>
      <c r="N253" s="6">
        <v>22.523</v>
      </c>
      <c r="O253" s="12">
        <f t="shared" si="55"/>
        <v>4.2265144625004512</v>
      </c>
      <c r="P253" s="10">
        <v>193.6</v>
      </c>
      <c r="Q253" s="11">
        <v>4.0199999999999996</v>
      </c>
      <c r="R253" s="6">
        <f t="shared" si="52"/>
        <v>16.84865702479339</v>
      </c>
      <c r="S253" s="6">
        <f t="shared" si="49"/>
        <v>59.351911462644473</v>
      </c>
      <c r="T253" s="19">
        <f t="shared" si="56"/>
        <v>1.2265652897791257</v>
      </c>
      <c r="U253" s="14">
        <v>0.94</v>
      </c>
      <c r="V253" s="14">
        <v>1.06</v>
      </c>
      <c r="W253" s="14">
        <v>0.84</v>
      </c>
      <c r="X253" s="22">
        <f t="shared" si="57"/>
        <v>0.94666666666666666</v>
      </c>
      <c r="Y253" s="9">
        <f t="shared" si="50"/>
        <v>62.695681122511758</v>
      </c>
      <c r="Z253" s="6">
        <f t="shared" si="54"/>
        <v>48.159203980099505</v>
      </c>
      <c r="AA253" s="7"/>
    </row>
    <row r="254" spans="1:27" x14ac:dyDescent="0.3">
      <c r="A254" s="31" t="s">
        <v>255</v>
      </c>
      <c r="B254" s="31" t="s">
        <v>483</v>
      </c>
      <c r="C254" s="31" t="s">
        <v>474</v>
      </c>
      <c r="D254" s="31" t="s">
        <v>479</v>
      </c>
      <c r="E254" s="31" t="s">
        <v>572</v>
      </c>
      <c r="F254" s="26">
        <v>4</v>
      </c>
      <c r="G254" s="26">
        <v>4</v>
      </c>
      <c r="H254" s="6">
        <v>256</v>
      </c>
      <c r="I254" s="6">
        <v>39</v>
      </c>
      <c r="J254" s="9">
        <f t="shared" ref="J254:J260" si="58">IF(I254&gt;0,I254/H254,"")</f>
        <v>0.15234375</v>
      </c>
      <c r="K254" s="2" t="s">
        <v>8</v>
      </c>
      <c r="L254" s="12">
        <v>9.6039999999999992</v>
      </c>
      <c r="M254" s="6">
        <v>8.1639999999999997</v>
      </c>
      <c r="N254" s="6">
        <v>12.492000000000001</v>
      </c>
      <c r="O254" s="12">
        <f t="shared" ref="O254:O271" si="59">IF(M254&gt;0,(N254/SQRT(M254)),"")</f>
        <v>4.3720032642795621</v>
      </c>
      <c r="P254" s="10">
        <v>61</v>
      </c>
      <c r="Q254" s="16">
        <v>0.96</v>
      </c>
      <c r="R254" s="6">
        <f t="shared" ref="R254:R292" si="60">IF(L254&gt;0,((L254/P254)*100),"")</f>
        <v>15.744262295081965</v>
      </c>
      <c r="S254" s="6">
        <f t="shared" si="49"/>
        <v>63.515201999167019</v>
      </c>
      <c r="T254" s="19">
        <f t="shared" ref="T254:T284" si="61">IF(L254&gt;0,LOG10(R254),"")</f>
        <v>1.1971223163742226</v>
      </c>
      <c r="U254" s="11">
        <v>0.79</v>
      </c>
      <c r="V254" s="11">
        <v>0.98</v>
      </c>
      <c r="W254" s="11">
        <v>0.82</v>
      </c>
      <c r="X254" s="20">
        <f>AVERAGE(U254:W254)</f>
        <v>0.86333333333333329</v>
      </c>
      <c r="Y254" s="9">
        <f t="shared" ref="Y254:Y292" si="62">IF(L254&gt;0,((P254*1000)/(X254*(L254*100))),"")</f>
        <v>73.569732045367218</v>
      </c>
      <c r="Z254" s="6">
        <f t="shared" ref="Z254:Z270" si="63">IF(Q254&gt;0,P254/Q254,"")</f>
        <v>63.541666666666671</v>
      </c>
      <c r="AA254" s="7"/>
    </row>
    <row r="255" spans="1:27" x14ac:dyDescent="0.3">
      <c r="A255" s="31" t="s">
        <v>256</v>
      </c>
      <c r="B255" s="31" t="s">
        <v>483</v>
      </c>
      <c r="C255" s="31" t="s">
        <v>474</v>
      </c>
      <c r="D255" s="31" t="s">
        <v>479</v>
      </c>
      <c r="E255" s="31" t="s">
        <v>572</v>
      </c>
      <c r="F255" s="26">
        <v>4</v>
      </c>
      <c r="G255" s="26">
        <v>4</v>
      </c>
      <c r="H255" s="6">
        <v>435</v>
      </c>
      <c r="I255" s="6">
        <v>92</v>
      </c>
      <c r="J255" s="9">
        <f t="shared" si="58"/>
        <v>0.21149425287356322</v>
      </c>
      <c r="K255" s="2" t="s">
        <v>8</v>
      </c>
      <c r="L255" s="12">
        <v>34.335999999999999</v>
      </c>
      <c r="M255" s="6">
        <v>30.734999999999999</v>
      </c>
      <c r="N255" s="6">
        <v>26.344000000000001</v>
      </c>
      <c r="O255" s="12">
        <f t="shared" si="59"/>
        <v>4.7518761066833664</v>
      </c>
      <c r="P255" s="10">
        <v>209.5</v>
      </c>
      <c r="Q255" s="11">
        <v>4.34</v>
      </c>
      <c r="R255" s="6">
        <f t="shared" si="60"/>
        <v>16.389498806682575</v>
      </c>
      <c r="S255" s="6">
        <f t="shared" si="49"/>
        <v>61.014678471575024</v>
      </c>
      <c r="T255" s="19">
        <f t="shared" si="61"/>
        <v>1.2145656729835428</v>
      </c>
      <c r="U255" s="11">
        <v>0.65</v>
      </c>
      <c r="V255" s="11">
        <v>0.91</v>
      </c>
      <c r="W255" s="11">
        <v>0.64</v>
      </c>
      <c r="X255" s="20">
        <f t="shared" ref="X255:X292" si="64">AVERAGE(U255:W255)</f>
        <v>0.73333333333333339</v>
      </c>
      <c r="Y255" s="9">
        <f t="shared" si="62"/>
        <v>83.201834279420481</v>
      </c>
      <c r="Z255" s="6">
        <f t="shared" si="63"/>
        <v>48.271889400921658</v>
      </c>
      <c r="AA255" s="7"/>
    </row>
    <row r="256" spans="1:27" x14ac:dyDescent="0.3">
      <c r="A256" s="31" t="s">
        <v>257</v>
      </c>
      <c r="B256" s="31" t="s">
        <v>483</v>
      </c>
      <c r="C256" s="31" t="s">
        <v>474</v>
      </c>
      <c r="D256" s="31" t="s">
        <v>479</v>
      </c>
      <c r="E256" s="31" t="s">
        <v>572</v>
      </c>
      <c r="F256" s="26">
        <v>4</v>
      </c>
      <c r="G256" s="26">
        <v>4</v>
      </c>
      <c r="H256" s="6">
        <v>401</v>
      </c>
      <c r="I256" s="6">
        <v>81</v>
      </c>
      <c r="J256" s="9">
        <f t="shared" si="58"/>
        <v>0.20199501246882792</v>
      </c>
      <c r="K256" s="2" t="s">
        <v>8</v>
      </c>
      <c r="L256" s="12">
        <v>18.353000000000002</v>
      </c>
      <c r="M256" s="6">
        <v>16.306000000000001</v>
      </c>
      <c r="N256" s="6">
        <v>17.152999999999999</v>
      </c>
      <c r="O256" s="12">
        <f t="shared" si="59"/>
        <v>4.2478225748032905</v>
      </c>
      <c r="P256" s="10">
        <v>85.4</v>
      </c>
      <c r="Q256" s="11">
        <v>2</v>
      </c>
      <c r="R256" s="6">
        <f t="shared" si="60"/>
        <v>21.49063231850117</v>
      </c>
      <c r="S256" s="6">
        <f t="shared" si="49"/>
        <v>46.531902141339287</v>
      </c>
      <c r="T256" s="19">
        <f t="shared" si="61"/>
        <v>1.3322491939184264</v>
      </c>
      <c r="U256" s="11">
        <v>0.74</v>
      </c>
      <c r="V256" s="11">
        <v>0.84</v>
      </c>
      <c r="W256" s="11">
        <v>0.81</v>
      </c>
      <c r="X256" s="20">
        <f t="shared" si="64"/>
        <v>0.79666666666666675</v>
      </c>
      <c r="Y256" s="9">
        <f t="shared" si="62"/>
        <v>58.408245365697837</v>
      </c>
      <c r="Z256" s="6">
        <f t="shared" si="63"/>
        <v>42.7</v>
      </c>
      <c r="AA256" s="7"/>
    </row>
    <row r="257" spans="1:27" x14ac:dyDescent="0.3">
      <c r="A257" s="31" t="s">
        <v>258</v>
      </c>
      <c r="B257" s="31" t="s">
        <v>483</v>
      </c>
      <c r="C257" s="31" t="s">
        <v>474</v>
      </c>
      <c r="D257" s="31" t="s">
        <v>479</v>
      </c>
      <c r="E257" s="31" t="s">
        <v>572</v>
      </c>
      <c r="F257" s="26">
        <v>4</v>
      </c>
      <c r="G257" s="26">
        <v>4</v>
      </c>
      <c r="H257" s="6">
        <v>449</v>
      </c>
      <c r="I257" s="6">
        <v>195</v>
      </c>
      <c r="J257" s="9">
        <f t="shared" si="58"/>
        <v>0.43429844097995546</v>
      </c>
      <c r="K257" s="2">
        <v>29.158000000000001</v>
      </c>
      <c r="L257" s="12">
        <v>25.265999999999998</v>
      </c>
      <c r="M257" s="6">
        <v>22.32</v>
      </c>
      <c r="N257" s="6">
        <v>19.818000000000001</v>
      </c>
      <c r="O257" s="12">
        <f t="shared" si="59"/>
        <v>4.194814194816292</v>
      </c>
      <c r="P257" s="10">
        <v>159.5</v>
      </c>
      <c r="Q257" s="11">
        <v>3.06</v>
      </c>
      <c r="R257" s="6">
        <f t="shared" si="60"/>
        <v>15.840752351097178</v>
      </c>
      <c r="S257" s="6">
        <f t="shared" si="49"/>
        <v>63.128314731259401</v>
      </c>
      <c r="T257" s="19">
        <f t="shared" si="61"/>
        <v>1.1997758044107087</v>
      </c>
      <c r="U257" s="11">
        <v>0.81</v>
      </c>
      <c r="V257" s="11">
        <v>0.88</v>
      </c>
      <c r="W257" s="11">
        <v>0.79</v>
      </c>
      <c r="X257" s="20">
        <f t="shared" si="64"/>
        <v>0.82666666666666666</v>
      </c>
      <c r="Y257" s="9">
        <f t="shared" si="62"/>
        <v>76.36489685232992</v>
      </c>
      <c r="Z257" s="6">
        <f t="shared" si="63"/>
        <v>52.124183006535944</v>
      </c>
      <c r="AA257" s="7"/>
    </row>
    <row r="258" spans="1:27" x14ac:dyDescent="0.3">
      <c r="A258" s="31" t="s">
        <v>259</v>
      </c>
      <c r="B258" s="31" t="s">
        <v>483</v>
      </c>
      <c r="C258" s="31" t="s">
        <v>474</v>
      </c>
      <c r="D258" s="31" t="s">
        <v>479</v>
      </c>
      <c r="E258" s="31" t="s">
        <v>572</v>
      </c>
      <c r="F258" s="26">
        <v>4</v>
      </c>
      <c r="G258" s="26">
        <v>4</v>
      </c>
      <c r="H258" s="6">
        <v>354</v>
      </c>
      <c r="I258" s="6">
        <v>33</v>
      </c>
      <c r="J258" s="9">
        <f t="shared" si="58"/>
        <v>9.3220338983050849E-2</v>
      </c>
      <c r="K258" s="2" t="s">
        <v>8</v>
      </c>
      <c r="L258" s="12">
        <v>13.068</v>
      </c>
      <c r="M258" s="6">
        <v>11.757999999999999</v>
      </c>
      <c r="N258" s="6">
        <v>15.956</v>
      </c>
      <c r="O258" s="12">
        <f t="shared" si="59"/>
        <v>4.6532597897820605</v>
      </c>
      <c r="P258" s="10">
        <v>55.7</v>
      </c>
      <c r="Q258" s="11">
        <v>1.21</v>
      </c>
      <c r="R258" s="6">
        <f t="shared" si="60"/>
        <v>23.461400359066424</v>
      </c>
      <c r="S258" s="6">
        <f t="shared" si="49"/>
        <v>42.623201714110806</v>
      </c>
      <c r="T258" s="19">
        <f t="shared" si="61"/>
        <v>1.3703539306296708</v>
      </c>
      <c r="U258" s="11">
        <v>0.78</v>
      </c>
      <c r="V258" s="11">
        <v>0.89</v>
      </c>
      <c r="W258" s="11">
        <v>0.72</v>
      </c>
      <c r="X258" s="20">
        <f t="shared" si="64"/>
        <v>0.79666666666666652</v>
      </c>
      <c r="Y258" s="9">
        <f t="shared" si="62"/>
        <v>53.501926837795999</v>
      </c>
      <c r="Z258" s="6">
        <f t="shared" si="63"/>
        <v>46.033057851239676</v>
      </c>
      <c r="AA258" s="7"/>
    </row>
    <row r="259" spans="1:27" x14ac:dyDescent="0.3">
      <c r="A259" s="31" t="s">
        <v>260</v>
      </c>
      <c r="B259" s="31" t="s">
        <v>483</v>
      </c>
      <c r="C259" s="31" t="s">
        <v>474</v>
      </c>
      <c r="D259" s="31" t="s">
        <v>479</v>
      </c>
      <c r="E259" s="31" t="s">
        <v>573</v>
      </c>
      <c r="F259" s="26">
        <v>4</v>
      </c>
      <c r="G259" s="26">
        <v>4</v>
      </c>
      <c r="H259" s="6">
        <v>391</v>
      </c>
      <c r="I259" s="6">
        <v>96</v>
      </c>
      <c r="J259" s="9">
        <f t="shared" si="58"/>
        <v>0.24552429667519182</v>
      </c>
      <c r="K259" s="2" t="s">
        <v>8</v>
      </c>
      <c r="L259" s="12">
        <v>23.620999999999999</v>
      </c>
      <c r="M259" s="6">
        <v>21.125</v>
      </c>
      <c r="N259" s="6">
        <v>19.606000000000002</v>
      </c>
      <c r="O259" s="12">
        <f t="shared" si="59"/>
        <v>4.2657032467518317</v>
      </c>
      <c r="P259" s="10">
        <v>141.4</v>
      </c>
      <c r="Q259" s="11">
        <v>2.46</v>
      </c>
      <c r="R259" s="6">
        <f t="shared" si="60"/>
        <v>16.705091937765204</v>
      </c>
      <c r="S259" s="6">
        <f t="shared" ref="S259:S322" si="65">IF(P259&gt;0,(P259/1000)/(L259/10000),"")</f>
        <v>59.861987214766529</v>
      </c>
      <c r="T259" s="19">
        <f t="shared" si="61"/>
        <v>1.2228488701539904</v>
      </c>
      <c r="U259" s="11">
        <v>0.76</v>
      </c>
      <c r="V259" s="11">
        <v>0.9</v>
      </c>
      <c r="W259" s="11">
        <v>0.74</v>
      </c>
      <c r="X259" s="20">
        <f t="shared" si="64"/>
        <v>0.80000000000000016</v>
      </c>
      <c r="Y259" s="9">
        <f t="shared" si="62"/>
        <v>74.827484018458136</v>
      </c>
      <c r="Z259" s="6">
        <f t="shared" si="63"/>
        <v>57.479674796747972</v>
      </c>
      <c r="AA259" s="7"/>
    </row>
    <row r="260" spans="1:27" x14ac:dyDescent="0.3">
      <c r="A260" s="31" t="s">
        <v>261</v>
      </c>
      <c r="B260" s="31" t="s">
        <v>483</v>
      </c>
      <c r="C260" s="31" t="s">
        <v>474</v>
      </c>
      <c r="D260" s="31" t="s">
        <v>479</v>
      </c>
      <c r="E260" s="31" t="s">
        <v>573</v>
      </c>
      <c r="F260" s="26">
        <v>4</v>
      </c>
      <c r="G260" s="26">
        <v>4</v>
      </c>
      <c r="H260" s="6">
        <v>431</v>
      </c>
      <c r="I260" s="6">
        <v>52</v>
      </c>
      <c r="J260" s="9">
        <f t="shared" si="58"/>
        <v>0.12064965197215777</v>
      </c>
      <c r="K260" s="2" t="s">
        <v>8</v>
      </c>
      <c r="L260" s="12">
        <v>24.925999999999998</v>
      </c>
      <c r="M260" s="6">
        <v>21.009</v>
      </c>
      <c r="N260" s="6">
        <v>21.722000000000001</v>
      </c>
      <c r="O260" s="12">
        <f t="shared" si="59"/>
        <v>4.7391135961470656</v>
      </c>
      <c r="P260" s="10">
        <v>190.1</v>
      </c>
      <c r="Q260" s="11">
        <v>3.1</v>
      </c>
      <c r="R260" s="6">
        <f t="shared" si="60"/>
        <v>13.112046291425564</v>
      </c>
      <c r="S260" s="6">
        <f t="shared" si="65"/>
        <v>76.265746609965504</v>
      </c>
      <c r="T260" s="19">
        <f t="shared" si="61"/>
        <v>1.1176704738201604</v>
      </c>
      <c r="U260" s="11">
        <v>0.75</v>
      </c>
      <c r="V260" s="11">
        <v>0.92</v>
      </c>
      <c r="W260" s="11">
        <v>0.75</v>
      </c>
      <c r="X260" s="20">
        <f t="shared" si="64"/>
        <v>0.80666666666666664</v>
      </c>
      <c r="Y260" s="9">
        <f t="shared" si="62"/>
        <v>94.544313979296078</v>
      </c>
      <c r="Z260" s="6">
        <f t="shared" si="63"/>
        <v>61.322580645161288</v>
      </c>
      <c r="AA260" s="7"/>
    </row>
    <row r="261" spans="1:27" x14ac:dyDescent="0.3">
      <c r="A261" s="31" t="s">
        <v>262</v>
      </c>
      <c r="B261" s="31" t="s">
        <v>483</v>
      </c>
      <c r="C261" s="31" t="s">
        <v>474</v>
      </c>
      <c r="D261" s="31" t="s">
        <v>479</v>
      </c>
      <c r="E261" s="31" t="s">
        <v>573</v>
      </c>
      <c r="F261" s="26">
        <v>4</v>
      </c>
      <c r="G261" s="26">
        <v>4</v>
      </c>
      <c r="H261" s="6">
        <v>388</v>
      </c>
      <c r="I261" s="6">
        <v>139</v>
      </c>
      <c r="J261" s="9">
        <f t="shared" ref="J261:J292" si="66">IF(I261&gt;0,I261/H261,"")</f>
        <v>0.35824742268041238</v>
      </c>
      <c r="K261" s="2" t="s">
        <v>8</v>
      </c>
      <c r="L261" s="12">
        <v>29.608000000000001</v>
      </c>
      <c r="M261" s="6">
        <v>25.53</v>
      </c>
      <c r="N261" s="6">
        <v>21.975000000000001</v>
      </c>
      <c r="O261" s="12">
        <f t="shared" si="59"/>
        <v>4.3491408852189375</v>
      </c>
      <c r="P261" s="10">
        <v>166</v>
      </c>
      <c r="Q261" s="11">
        <v>3.58</v>
      </c>
      <c r="R261" s="6">
        <f t="shared" si="60"/>
        <v>17.836144578313252</v>
      </c>
      <c r="S261" s="6">
        <f t="shared" si="65"/>
        <v>56.065928127533105</v>
      </c>
      <c r="T261" s="19">
        <f t="shared" si="61"/>
        <v>1.2513009840470002</v>
      </c>
      <c r="U261" s="11">
        <v>0.84</v>
      </c>
      <c r="V261" s="11">
        <v>0.89</v>
      </c>
      <c r="W261" s="11">
        <v>0.83</v>
      </c>
      <c r="X261" s="20">
        <f t="shared" si="64"/>
        <v>0.85333333333333339</v>
      </c>
      <c r="Y261" s="9">
        <f t="shared" si="62"/>
        <v>65.702259524452842</v>
      </c>
      <c r="Z261" s="6">
        <f t="shared" si="63"/>
        <v>46.368715083798882</v>
      </c>
      <c r="AA261" s="7"/>
    </row>
    <row r="262" spans="1:27" x14ac:dyDescent="0.3">
      <c r="A262" s="31" t="s">
        <v>263</v>
      </c>
      <c r="B262" s="31" t="s">
        <v>483</v>
      </c>
      <c r="C262" s="31" t="s">
        <v>474</v>
      </c>
      <c r="D262" s="31" t="s">
        <v>479</v>
      </c>
      <c r="E262" s="31" t="s">
        <v>573</v>
      </c>
      <c r="F262" s="26">
        <v>4</v>
      </c>
      <c r="G262" s="26">
        <v>4</v>
      </c>
      <c r="H262" s="6">
        <v>337</v>
      </c>
      <c r="I262" s="6">
        <v>210</v>
      </c>
      <c r="J262" s="9">
        <f t="shared" si="66"/>
        <v>0.62314540059347179</v>
      </c>
      <c r="K262" s="2">
        <v>32.888600000000004</v>
      </c>
      <c r="L262" s="12">
        <v>31.201000000000001</v>
      </c>
      <c r="M262" s="6">
        <v>27.469000000000001</v>
      </c>
      <c r="N262" s="6">
        <v>22.992000000000001</v>
      </c>
      <c r="O262" s="12">
        <f t="shared" si="59"/>
        <v>4.3868756702548541</v>
      </c>
      <c r="P262" s="10">
        <v>217.6</v>
      </c>
      <c r="Q262" s="11">
        <v>4.0199999999999996</v>
      </c>
      <c r="R262" s="6">
        <f t="shared" si="60"/>
        <v>14.338694852941178</v>
      </c>
      <c r="S262" s="6">
        <f t="shared" si="65"/>
        <v>69.741354443767818</v>
      </c>
      <c r="T262" s="19">
        <f t="shared" si="61"/>
        <v>1.156509622464166</v>
      </c>
      <c r="U262" s="11">
        <v>0.77</v>
      </c>
      <c r="V262" s="11">
        <v>0.75</v>
      </c>
      <c r="W262" s="11">
        <v>0.8</v>
      </c>
      <c r="X262" s="20">
        <f t="shared" si="64"/>
        <v>0.77333333333333343</v>
      </c>
      <c r="Y262" s="9">
        <f t="shared" si="62"/>
        <v>90.182785918665289</v>
      </c>
      <c r="Z262" s="6">
        <f t="shared" si="63"/>
        <v>54.129353233830848</v>
      </c>
      <c r="AA262" s="7"/>
    </row>
    <row r="263" spans="1:27" x14ac:dyDescent="0.3">
      <c r="A263" s="31" t="s">
        <v>264</v>
      </c>
      <c r="B263" s="31" t="s">
        <v>483</v>
      </c>
      <c r="C263" s="31" t="s">
        <v>474</v>
      </c>
      <c r="D263" s="31" t="s">
        <v>479</v>
      </c>
      <c r="E263" s="31" t="s">
        <v>573</v>
      </c>
      <c r="F263" s="26">
        <v>4</v>
      </c>
      <c r="G263" s="26">
        <v>4</v>
      </c>
      <c r="H263" s="6">
        <v>366</v>
      </c>
      <c r="I263" s="6">
        <v>73</v>
      </c>
      <c r="J263" s="9">
        <f t="shared" si="66"/>
        <v>0.19945355191256831</v>
      </c>
      <c r="K263" s="2" t="s">
        <v>8</v>
      </c>
      <c r="L263" s="12">
        <v>11.709</v>
      </c>
      <c r="M263" s="6">
        <v>10.153</v>
      </c>
      <c r="N263" s="6">
        <v>15.018000000000001</v>
      </c>
      <c r="O263" s="12">
        <f t="shared" si="59"/>
        <v>4.713189558676266</v>
      </c>
      <c r="P263" s="10">
        <v>48.2</v>
      </c>
      <c r="Q263" s="11">
        <v>1.57</v>
      </c>
      <c r="R263" s="6">
        <f t="shared" si="60"/>
        <v>24.292531120331947</v>
      </c>
      <c r="S263" s="6">
        <f t="shared" si="65"/>
        <v>41.164915876676062</v>
      </c>
      <c r="T263" s="19">
        <f t="shared" si="61"/>
        <v>1.3854727677620615</v>
      </c>
      <c r="U263" s="11">
        <v>0.75</v>
      </c>
      <c r="V263" s="11">
        <v>0.93</v>
      </c>
      <c r="W263" s="11">
        <v>0.7</v>
      </c>
      <c r="X263" s="20">
        <f t="shared" si="64"/>
        <v>0.79333333333333333</v>
      </c>
      <c r="Y263" s="9">
        <f t="shared" si="62"/>
        <v>51.888549424381594</v>
      </c>
      <c r="Z263" s="6">
        <f t="shared" si="63"/>
        <v>30.70063694267516</v>
      </c>
      <c r="AA263" s="7"/>
    </row>
    <row r="264" spans="1:27" x14ac:dyDescent="0.3">
      <c r="A264" s="31" t="s">
        <v>265</v>
      </c>
      <c r="B264" s="31" t="s">
        <v>483</v>
      </c>
      <c r="C264" s="31" t="s">
        <v>474</v>
      </c>
      <c r="D264" s="31" t="s">
        <v>479</v>
      </c>
      <c r="E264" s="31" t="s">
        <v>574</v>
      </c>
      <c r="F264" s="26">
        <v>4</v>
      </c>
      <c r="G264" s="26">
        <v>4</v>
      </c>
      <c r="H264" s="6">
        <v>324</v>
      </c>
      <c r="I264" s="6">
        <v>105</v>
      </c>
      <c r="J264" s="9">
        <f t="shared" si="66"/>
        <v>0.32407407407407407</v>
      </c>
      <c r="K264" s="2" t="s">
        <v>8</v>
      </c>
      <c r="L264" s="12">
        <v>15.45</v>
      </c>
      <c r="M264" s="6">
        <v>13.188000000000001</v>
      </c>
      <c r="N264" s="6">
        <v>15.519</v>
      </c>
      <c r="O264" s="12">
        <f t="shared" si="59"/>
        <v>4.273407067175258</v>
      </c>
      <c r="P264" s="10">
        <v>96.5</v>
      </c>
      <c r="Q264" s="11">
        <v>1.72</v>
      </c>
      <c r="R264" s="6">
        <f t="shared" si="60"/>
        <v>16.010362694300518</v>
      </c>
      <c r="S264" s="6">
        <f t="shared" si="65"/>
        <v>62.45954692556635</v>
      </c>
      <c r="T264" s="19">
        <f t="shared" si="61"/>
        <v>1.204401170417061</v>
      </c>
      <c r="U264" s="11">
        <v>0.9</v>
      </c>
      <c r="V264" s="11">
        <v>0.98</v>
      </c>
      <c r="W264" s="11">
        <v>0.86</v>
      </c>
      <c r="X264" s="20">
        <f t="shared" si="64"/>
        <v>0.91333333333333322</v>
      </c>
      <c r="Y264" s="9">
        <f t="shared" si="62"/>
        <v>68.386365246970456</v>
      </c>
      <c r="Z264" s="6">
        <f t="shared" si="63"/>
        <v>56.104651162790695</v>
      </c>
      <c r="AA264" s="7"/>
    </row>
    <row r="265" spans="1:27" x14ac:dyDescent="0.3">
      <c r="A265" s="31" t="s">
        <v>266</v>
      </c>
      <c r="B265" s="31" t="s">
        <v>483</v>
      </c>
      <c r="C265" s="31" t="s">
        <v>474</v>
      </c>
      <c r="D265" s="31" t="s">
        <v>479</v>
      </c>
      <c r="E265" s="31" t="s">
        <v>574</v>
      </c>
      <c r="F265" s="26">
        <v>4</v>
      </c>
      <c r="G265" s="26">
        <v>4</v>
      </c>
      <c r="H265" s="6">
        <v>248</v>
      </c>
      <c r="I265" s="6">
        <v>38</v>
      </c>
      <c r="J265" s="9">
        <f t="shared" si="66"/>
        <v>0.15322580645161291</v>
      </c>
      <c r="K265" s="2" t="s">
        <v>8</v>
      </c>
      <c r="L265" s="12">
        <v>7.4009999999999998</v>
      </c>
      <c r="M265" s="6">
        <v>6.3280000000000003</v>
      </c>
      <c r="N265" s="6">
        <v>11.457000000000001</v>
      </c>
      <c r="O265" s="12">
        <f t="shared" si="59"/>
        <v>4.5544682391960718</v>
      </c>
      <c r="P265" s="10">
        <v>34.700000000000003</v>
      </c>
      <c r="Q265" s="11">
        <v>0.66</v>
      </c>
      <c r="R265" s="6">
        <f t="shared" si="60"/>
        <v>21.328530259365991</v>
      </c>
      <c r="S265" s="6">
        <f t="shared" si="65"/>
        <v>46.885556005945148</v>
      </c>
      <c r="T265" s="19">
        <f t="shared" si="61"/>
        <v>1.3289609294185247</v>
      </c>
      <c r="U265" s="11">
        <v>0.82</v>
      </c>
      <c r="V265" s="11">
        <v>0.94</v>
      </c>
      <c r="W265" s="11">
        <v>0.79</v>
      </c>
      <c r="X265" s="20">
        <f t="shared" si="64"/>
        <v>0.85</v>
      </c>
      <c r="Y265" s="9">
        <f t="shared" si="62"/>
        <v>55.159477654053106</v>
      </c>
      <c r="Z265" s="6">
        <f t="shared" si="63"/>
        <v>52.575757575757578</v>
      </c>
      <c r="AA265" s="7"/>
    </row>
    <row r="266" spans="1:27" x14ac:dyDescent="0.3">
      <c r="A266" s="31" t="s">
        <v>267</v>
      </c>
      <c r="B266" s="31" t="s">
        <v>483</v>
      </c>
      <c r="C266" s="31" t="s">
        <v>474</v>
      </c>
      <c r="D266" s="31" t="s">
        <v>479</v>
      </c>
      <c r="E266" s="31" t="s">
        <v>574</v>
      </c>
      <c r="F266" s="26">
        <v>4</v>
      </c>
      <c r="G266" s="26">
        <v>4</v>
      </c>
      <c r="H266" s="6">
        <v>419</v>
      </c>
      <c r="I266" s="6">
        <v>71</v>
      </c>
      <c r="J266" s="9">
        <f t="shared" si="66"/>
        <v>0.16945107398568018</v>
      </c>
      <c r="K266" s="2" t="s">
        <v>8</v>
      </c>
      <c r="L266" s="12">
        <v>21.16</v>
      </c>
      <c r="M266" s="6">
        <v>18.265999999999998</v>
      </c>
      <c r="N266" s="6">
        <v>18.768000000000001</v>
      </c>
      <c r="O266" s="12">
        <f t="shared" si="59"/>
        <v>4.3913319554472565</v>
      </c>
      <c r="P266" s="10">
        <v>89.399999999999991</v>
      </c>
      <c r="Q266" s="11">
        <v>2.4300000000000002</v>
      </c>
      <c r="R266" s="6">
        <f t="shared" si="60"/>
        <v>23.668903803131993</v>
      </c>
      <c r="S266" s="6">
        <f t="shared" si="65"/>
        <v>42.249527410207939</v>
      </c>
      <c r="T266" s="19">
        <f t="shared" si="61"/>
        <v>1.3741781445672305</v>
      </c>
      <c r="U266" s="11">
        <v>0.64</v>
      </c>
      <c r="V266" s="11">
        <v>0.72</v>
      </c>
      <c r="W266" s="11">
        <v>0.68</v>
      </c>
      <c r="X266" s="20">
        <f t="shared" si="64"/>
        <v>0.68</v>
      </c>
      <c r="Y266" s="9">
        <f t="shared" si="62"/>
        <v>62.131657956188128</v>
      </c>
      <c r="Z266" s="6">
        <f t="shared" si="63"/>
        <v>36.79012345679012</v>
      </c>
      <c r="AA266" s="7"/>
    </row>
    <row r="267" spans="1:27" x14ac:dyDescent="0.3">
      <c r="A267" s="31" t="s">
        <v>268</v>
      </c>
      <c r="B267" s="31" t="s">
        <v>483</v>
      </c>
      <c r="C267" s="31" t="s">
        <v>474</v>
      </c>
      <c r="D267" s="31" t="s">
        <v>479</v>
      </c>
      <c r="E267" s="31" t="s">
        <v>574</v>
      </c>
      <c r="F267" s="26">
        <v>4</v>
      </c>
      <c r="G267" s="26">
        <v>4</v>
      </c>
      <c r="H267" s="6">
        <v>491</v>
      </c>
      <c r="I267" s="6">
        <v>135</v>
      </c>
      <c r="J267" s="9">
        <f t="shared" si="66"/>
        <v>0.27494908350305497</v>
      </c>
      <c r="K267" s="2">
        <v>32.134</v>
      </c>
      <c r="L267" s="12">
        <v>29.195</v>
      </c>
      <c r="M267" s="6">
        <v>25.465</v>
      </c>
      <c r="N267" s="6">
        <v>21.783000000000001</v>
      </c>
      <c r="O267" s="12">
        <f t="shared" si="59"/>
        <v>4.3166402030796034</v>
      </c>
      <c r="P267" s="10">
        <v>197.6</v>
      </c>
      <c r="Q267" s="11">
        <v>3.4</v>
      </c>
      <c r="R267" s="6">
        <f t="shared" si="60"/>
        <v>14.774797570850204</v>
      </c>
      <c r="S267" s="6">
        <f t="shared" si="65"/>
        <v>67.682822401096075</v>
      </c>
      <c r="T267" s="19">
        <f t="shared" si="61"/>
        <v>1.1695215393356968</v>
      </c>
      <c r="U267" s="11">
        <v>0.81</v>
      </c>
      <c r="V267" s="11">
        <v>1.03</v>
      </c>
      <c r="W267" s="11">
        <v>0.79</v>
      </c>
      <c r="X267" s="20">
        <f t="shared" si="64"/>
        <v>0.87666666666666659</v>
      </c>
      <c r="Y267" s="9">
        <f t="shared" si="62"/>
        <v>77.204740381478416</v>
      </c>
      <c r="Z267" s="6">
        <f t="shared" si="63"/>
        <v>58.117647058823529</v>
      </c>
      <c r="AA267" s="7"/>
    </row>
    <row r="268" spans="1:27" x14ac:dyDescent="0.3">
      <c r="A268" s="31" t="s">
        <v>269</v>
      </c>
      <c r="B268" s="31" t="s">
        <v>483</v>
      </c>
      <c r="C268" s="31" t="s">
        <v>474</v>
      </c>
      <c r="D268" s="31" t="s">
        <v>479</v>
      </c>
      <c r="E268" s="31" t="s">
        <v>574</v>
      </c>
      <c r="F268" s="26">
        <v>4</v>
      </c>
      <c r="G268" s="26">
        <v>4</v>
      </c>
      <c r="H268" s="6">
        <v>355</v>
      </c>
      <c r="I268" s="6">
        <v>167</v>
      </c>
      <c r="J268" s="9">
        <f t="shared" si="66"/>
        <v>0.47042253521126759</v>
      </c>
      <c r="K268" s="2" t="s">
        <v>8</v>
      </c>
      <c r="L268" s="12">
        <v>29.678000000000001</v>
      </c>
      <c r="M268" s="6">
        <v>26.954999999999998</v>
      </c>
      <c r="N268" s="6">
        <v>23.175999999999998</v>
      </c>
      <c r="O268" s="12">
        <f t="shared" si="59"/>
        <v>4.4639447848407823</v>
      </c>
      <c r="P268" s="10">
        <v>157.4</v>
      </c>
      <c r="Q268" s="11">
        <v>3.3</v>
      </c>
      <c r="R268" s="6">
        <f t="shared" si="60"/>
        <v>18.855146124523507</v>
      </c>
      <c r="S268" s="6">
        <f t="shared" si="65"/>
        <v>53.035918862457045</v>
      </c>
      <c r="T268" s="19">
        <f t="shared" si="61"/>
        <v>1.2754299024710647</v>
      </c>
      <c r="U268" s="11">
        <v>0.66</v>
      </c>
      <c r="V268" s="11">
        <v>0.75</v>
      </c>
      <c r="W268" s="11">
        <v>0.7</v>
      </c>
      <c r="X268" s="20">
        <f t="shared" si="64"/>
        <v>0.70333333333333348</v>
      </c>
      <c r="Y268" s="9">
        <f t="shared" si="62"/>
        <v>75.406519709654546</v>
      </c>
      <c r="Z268" s="6">
        <f t="shared" si="63"/>
        <v>47.696969696969703</v>
      </c>
      <c r="AA268" s="7"/>
    </row>
    <row r="269" spans="1:27" x14ac:dyDescent="0.3">
      <c r="A269" s="31" t="s">
        <v>270</v>
      </c>
      <c r="B269" s="31" t="s">
        <v>483</v>
      </c>
      <c r="C269" s="31" t="s">
        <v>474</v>
      </c>
      <c r="D269" s="31" t="s">
        <v>479</v>
      </c>
      <c r="E269" s="31" t="s">
        <v>575</v>
      </c>
      <c r="F269" s="26">
        <v>4</v>
      </c>
      <c r="G269" s="26">
        <v>4</v>
      </c>
      <c r="H269" s="6">
        <v>322</v>
      </c>
      <c r="I269" s="6">
        <v>91</v>
      </c>
      <c r="J269" s="9">
        <f t="shared" si="66"/>
        <v>0.28260869565217389</v>
      </c>
      <c r="K269" s="2" t="s">
        <v>8</v>
      </c>
      <c r="L269" s="12">
        <v>10.214</v>
      </c>
      <c r="M269" s="6">
        <v>8.407</v>
      </c>
      <c r="N269" s="6">
        <v>13.39</v>
      </c>
      <c r="O269" s="12">
        <f t="shared" si="59"/>
        <v>4.6180651267010351</v>
      </c>
      <c r="P269" s="10">
        <v>41.4</v>
      </c>
      <c r="Q269" s="11">
        <v>0.96</v>
      </c>
      <c r="R269" s="6">
        <f t="shared" si="60"/>
        <v>24.671497584541065</v>
      </c>
      <c r="S269" s="6">
        <f t="shared" si="65"/>
        <v>40.53260231055414</v>
      </c>
      <c r="T269" s="19">
        <f t="shared" si="61"/>
        <v>1.3921955123986223</v>
      </c>
      <c r="U269" s="11">
        <v>0.69</v>
      </c>
      <c r="V269" s="11">
        <v>0.72</v>
      </c>
      <c r="W269" s="11">
        <v>0.57999999999999996</v>
      </c>
      <c r="X269" s="20">
        <f t="shared" si="64"/>
        <v>0.66333333333333322</v>
      </c>
      <c r="Y269" s="9">
        <f t="shared" si="62"/>
        <v>61.104425593800222</v>
      </c>
      <c r="Z269" s="6">
        <f t="shared" si="63"/>
        <v>43.125</v>
      </c>
      <c r="AA269" s="7"/>
    </row>
    <row r="270" spans="1:27" x14ac:dyDescent="0.3">
      <c r="A270" s="31" t="s">
        <v>271</v>
      </c>
      <c r="B270" s="31" t="s">
        <v>483</v>
      </c>
      <c r="C270" s="31" t="s">
        <v>474</v>
      </c>
      <c r="D270" s="31" t="s">
        <v>479</v>
      </c>
      <c r="E270" s="31" t="s">
        <v>575</v>
      </c>
      <c r="F270" s="26">
        <v>4</v>
      </c>
      <c r="G270" s="26">
        <v>4</v>
      </c>
      <c r="H270" s="6">
        <v>390</v>
      </c>
      <c r="I270" s="6">
        <v>66</v>
      </c>
      <c r="J270" s="9">
        <f t="shared" si="66"/>
        <v>0.16923076923076924</v>
      </c>
      <c r="K270" s="2" t="s">
        <v>8</v>
      </c>
      <c r="L270" s="12">
        <v>18.044</v>
      </c>
      <c r="M270" s="6">
        <v>15.901</v>
      </c>
      <c r="N270" s="6">
        <v>17.577000000000002</v>
      </c>
      <c r="O270" s="12">
        <f t="shared" si="59"/>
        <v>4.4079081259612582</v>
      </c>
      <c r="P270" s="10">
        <v>89.5</v>
      </c>
      <c r="Q270" s="11">
        <v>1.64</v>
      </c>
      <c r="R270" s="6">
        <f t="shared" si="60"/>
        <v>20.160893854748604</v>
      </c>
      <c r="S270" s="6">
        <f t="shared" si="65"/>
        <v>49.600975393482592</v>
      </c>
      <c r="T270" s="19">
        <f t="shared" si="61"/>
        <v>1.304509783109761</v>
      </c>
      <c r="U270" s="11">
        <v>0.62</v>
      </c>
      <c r="V270" s="11">
        <v>0.74</v>
      </c>
      <c r="W270" s="11">
        <v>0.64</v>
      </c>
      <c r="X270" s="20">
        <f t="shared" si="64"/>
        <v>0.66666666666666663</v>
      </c>
      <c r="Y270" s="9">
        <f t="shared" si="62"/>
        <v>74.401463090223899</v>
      </c>
      <c r="Z270" s="6">
        <f t="shared" si="63"/>
        <v>54.573170731707322</v>
      </c>
      <c r="AA270" s="7"/>
    </row>
    <row r="271" spans="1:27" x14ac:dyDescent="0.3">
      <c r="A271" s="31" t="s">
        <v>272</v>
      </c>
      <c r="B271" s="31" t="s">
        <v>483</v>
      </c>
      <c r="C271" s="31" t="s">
        <v>474</v>
      </c>
      <c r="D271" s="31" t="s">
        <v>479</v>
      </c>
      <c r="E271" s="31" t="s">
        <v>575</v>
      </c>
      <c r="F271" s="26">
        <v>4</v>
      </c>
      <c r="G271" s="26">
        <v>4</v>
      </c>
      <c r="H271" s="6">
        <v>366</v>
      </c>
      <c r="I271" s="6">
        <v>71</v>
      </c>
      <c r="J271" s="9">
        <f t="shared" si="66"/>
        <v>0.19398907103825136</v>
      </c>
      <c r="K271" s="2" t="s">
        <v>8</v>
      </c>
      <c r="L271" s="12">
        <v>15.965</v>
      </c>
      <c r="M271" s="6">
        <v>13.147</v>
      </c>
      <c r="N271" s="6">
        <v>15.715</v>
      </c>
      <c r="O271" s="12">
        <f t="shared" si="59"/>
        <v>4.3341212205466331</v>
      </c>
      <c r="P271" s="10">
        <v>79.8</v>
      </c>
      <c r="Q271" s="11">
        <v>1.66</v>
      </c>
      <c r="R271" s="6">
        <f t="shared" si="60"/>
        <v>20.006265664160402</v>
      </c>
      <c r="S271" s="6">
        <f t="shared" si="65"/>
        <v>49.984340745380514</v>
      </c>
      <c r="T271" s="19">
        <f t="shared" si="61"/>
        <v>1.3011660315247342</v>
      </c>
      <c r="U271" s="11">
        <v>0.82</v>
      </c>
      <c r="V271" s="11">
        <v>0.85</v>
      </c>
      <c r="W271" s="11">
        <v>0.87</v>
      </c>
      <c r="X271" s="20">
        <f t="shared" si="64"/>
        <v>0.84666666666666668</v>
      </c>
      <c r="Y271" s="9">
        <f t="shared" si="62"/>
        <v>59.036622927614786</v>
      </c>
      <c r="Z271" s="6">
        <f t="shared" ref="Z271:Z292" si="67">IF(Q271&gt;0,P271/Q271,"")</f>
        <v>48.072289156626503</v>
      </c>
      <c r="AA271" s="7"/>
    </row>
    <row r="272" spans="1:27" x14ac:dyDescent="0.3">
      <c r="A272" s="31" t="s">
        <v>273</v>
      </c>
      <c r="B272" s="31" t="s">
        <v>483</v>
      </c>
      <c r="C272" s="31" t="s">
        <v>474</v>
      </c>
      <c r="D272" s="31" t="s">
        <v>479</v>
      </c>
      <c r="E272" s="31" t="s">
        <v>575</v>
      </c>
      <c r="F272" s="26">
        <v>4</v>
      </c>
      <c r="G272" s="26">
        <v>4</v>
      </c>
      <c r="H272" s="6">
        <v>265</v>
      </c>
      <c r="I272" s="6">
        <v>43</v>
      </c>
      <c r="J272" s="9">
        <f t="shared" si="66"/>
        <v>0.16226415094339622</v>
      </c>
      <c r="K272" s="2">
        <v>10.0078</v>
      </c>
      <c r="L272" s="12">
        <v>10.693</v>
      </c>
      <c r="M272" s="6">
        <v>8.7590000000000003</v>
      </c>
      <c r="N272" s="6">
        <v>13.789</v>
      </c>
      <c r="O272" s="12">
        <f t="shared" ref="O272:O292" si="68">IF(M272&gt;0,(N272/SQRT(M272)),"")</f>
        <v>4.6591372954591197</v>
      </c>
      <c r="P272" s="10">
        <v>42.5</v>
      </c>
      <c r="Q272" s="11">
        <v>1.1499999999999999</v>
      </c>
      <c r="R272" s="6">
        <f t="shared" si="60"/>
        <v>25.16</v>
      </c>
      <c r="S272" s="6">
        <f t="shared" si="65"/>
        <v>39.745627980922102</v>
      </c>
      <c r="T272" s="19">
        <f t="shared" si="61"/>
        <v>1.4007106367732314</v>
      </c>
      <c r="U272" s="11">
        <v>0.82</v>
      </c>
      <c r="V272" s="11">
        <v>0.92</v>
      </c>
      <c r="W272" s="11">
        <v>0.76</v>
      </c>
      <c r="X272" s="20">
        <f t="shared" si="64"/>
        <v>0.83333333333333337</v>
      </c>
      <c r="Y272" s="9">
        <f t="shared" si="62"/>
        <v>47.694753577106518</v>
      </c>
      <c r="Z272" s="6">
        <f t="shared" si="67"/>
        <v>36.956521739130437</v>
      </c>
      <c r="AA272" s="7"/>
    </row>
    <row r="273" spans="1:27" x14ac:dyDescent="0.3">
      <c r="A273" s="31" t="s">
        <v>274</v>
      </c>
      <c r="B273" s="31" t="s">
        <v>483</v>
      </c>
      <c r="C273" s="31" t="s">
        <v>474</v>
      </c>
      <c r="D273" s="31" t="s">
        <v>479</v>
      </c>
      <c r="E273" s="31" t="s">
        <v>575</v>
      </c>
      <c r="F273" s="26">
        <v>4</v>
      </c>
      <c r="G273" s="26">
        <v>4</v>
      </c>
      <c r="H273" s="6">
        <v>434</v>
      </c>
      <c r="I273" s="6">
        <v>140</v>
      </c>
      <c r="J273" s="9">
        <f t="shared" si="66"/>
        <v>0.32258064516129031</v>
      </c>
      <c r="K273" s="2" t="s">
        <v>8</v>
      </c>
      <c r="L273" s="12">
        <v>34.152999999999999</v>
      </c>
      <c r="M273" s="6">
        <v>30.510999999999999</v>
      </c>
      <c r="N273" s="6">
        <v>24.52</v>
      </c>
      <c r="O273" s="12">
        <f t="shared" si="68"/>
        <v>4.4390725695911328</v>
      </c>
      <c r="P273" s="10">
        <v>190.29999999999998</v>
      </c>
      <c r="Q273" s="11">
        <v>3.84</v>
      </c>
      <c r="R273" s="6">
        <f t="shared" si="60"/>
        <v>17.946925906463481</v>
      </c>
      <c r="S273" s="6">
        <f t="shared" si="65"/>
        <v>55.719848915175817</v>
      </c>
      <c r="T273" s="19">
        <f t="shared" si="61"/>
        <v>1.2539900698395026</v>
      </c>
      <c r="U273" s="11">
        <v>0.75</v>
      </c>
      <c r="V273" s="11">
        <v>0.94</v>
      </c>
      <c r="W273" s="11">
        <v>0.64</v>
      </c>
      <c r="X273" s="20">
        <f t="shared" si="64"/>
        <v>0.77666666666666673</v>
      </c>
      <c r="Y273" s="9">
        <f t="shared" si="62"/>
        <v>71.742294740569719</v>
      </c>
      <c r="Z273" s="6">
        <f t="shared" si="67"/>
        <v>49.557291666666664</v>
      </c>
      <c r="AA273" s="7"/>
    </row>
    <row r="274" spans="1:27" x14ac:dyDescent="0.3">
      <c r="A274" s="31" t="s">
        <v>275</v>
      </c>
      <c r="B274" s="31" t="s">
        <v>483</v>
      </c>
      <c r="C274" s="31" t="s">
        <v>474</v>
      </c>
      <c r="D274" s="31" t="s">
        <v>479</v>
      </c>
      <c r="E274" s="31" t="s">
        <v>576</v>
      </c>
      <c r="F274" s="26">
        <v>4</v>
      </c>
      <c r="G274" s="26">
        <v>4</v>
      </c>
      <c r="H274" s="6">
        <v>493</v>
      </c>
      <c r="I274" s="6">
        <v>151</v>
      </c>
      <c r="J274" s="9">
        <f t="shared" si="66"/>
        <v>0.30628803245436104</v>
      </c>
      <c r="K274" s="2" t="s">
        <v>8</v>
      </c>
      <c r="L274" s="12">
        <v>25.311</v>
      </c>
      <c r="M274" s="6">
        <v>23.045999999999999</v>
      </c>
      <c r="N274" s="6">
        <v>20.872</v>
      </c>
      <c r="O274" s="12">
        <f t="shared" si="68"/>
        <v>4.3477672546570645</v>
      </c>
      <c r="P274" s="10">
        <v>147.60000000000002</v>
      </c>
      <c r="Q274" s="11">
        <v>2.5499999999999998</v>
      </c>
      <c r="R274" s="6">
        <f t="shared" si="60"/>
        <v>17.148373983739834</v>
      </c>
      <c r="S274" s="6">
        <f t="shared" si="65"/>
        <v>58.314566789143065</v>
      </c>
      <c r="T274" s="19">
        <f t="shared" si="61"/>
        <v>1.2342229463398455</v>
      </c>
      <c r="U274" s="11">
        <v>0.56000000000000005</v>
      </c>
      <c r="V274" s="11">
        <v>0.74</v>
      </c>
      <c r="W274" s="11">
        <v>0.6</v>
      </c>
      <c r="X274" s="20">
        <f t="shared" si="64"/>
        <v>0.6333333333333333</v>
      </c>
      <c r="Y274" s="9">
        <f t="shared" si="62"/>
        <v>92.075631772331164</v>
      </c>
      <c r="Z274" s="6">
        <f t="shared" si="67"/>
        <v>57.882352941176485</v>
      </c>
      <c r="AA274" s="7"/>
    </row>
    <row r="275" spans="1:27" x14ac:dyDescent="0.3">
      <c r="A275" s="31" t="s">
        <v>276</v>
      </c>
      <c r="B275" s="31" t="s">
        <v>483</v>
      </c>
      <c r="C275" s="31" t="s">
        <v>474</v>
      </c>
      <c r="D275" s="31" t="s">
        <v>479</v>
      </c>
      <c r="E275" s="31" t="s">
        <v>576</v>
      </c>
      <c r="F275" s="26">
        <v>4</v>
      </c>
      <c r="G275" s="26">
        <v>4</v>
      </c>
      <c r="H275" s="6">
        <v>447</v>
      </c>
      <c r="I275" s="6">
        <v>91</v>
      </c>
      <c r="J275" s="9">
        <f t="shared" si="66"/>
        <v>0.20357941834451901</v>
      </c>
      <c r="K275" s="2" t="s">
        <v>8</v>
      </c>
      <c r="L275" s="12">
        <v>26.24</v>
      </c>
      <c r="M275" s="6">
        <v>23.236999999999998</v>
      </c>
      <c r="N275" s="6">
        <v>20.742000000000001</v>
      </c>
      <c r="O275" s="12">
        <f t="shared" si="68"/>
        <v>4.3028935381061224</v>
      </c>
      <c r="P275" s="10">
        <v>127.8</v>
      </c>
      <c r="Q275" s="11">
        <v>3.11</v>
      </c>
      <c r="R275" s="6">
        <f t="shared" si="60"/>
        <v>20.532081377151798</v>
      </c>
      <c r="S275" s="6">
        <f t="shared" si="65"/>
        <v>48.704268292682926</v>
      </c>
      <c r="T275" s="19">
        <f t="shared" si="61"/>
        <v>1.3124329768812413</v>
      </c>
      <c r="U275" s="11">
        <v>0.76</v>
      </c>
      <c r="V275" s="11">
        <v>0.99</v>
      </c>
      <c r="W275" s="11">
        <v>0.76</v>
      </c>
      <c r="X275" s="20">
        <f t="shared" si="64"/>
        <v>0.83666666666666656</v>
      </c>
      <c r="Y275" s="9">
        <f t="shared" si="62"/>
        <v>58.212272859780398</v>
      </c>
      <c r="Z275" s="6">
        <f t="shared" si="67"/>
        <v>41.09324758842444</v>
      </c>
      <c r="AA275" s="7"/>
    </row>
    <row r="276" spans="1:27" x14ac:dyDescent="0.3">
      <c r="A276" s="31" t="s">
        <v>277</v>
      </c>
      <c r="B276" s="31" t="s">
        <v>483</v>
      </c>
      <c r="C276" s="31" t="s">
        <v>474</v>
      </c>
      <c r="D276" s="31" t="s">
        <v>479</v>
      </c>
      <c r="E276" s="31" t="s">
        <v>576</v>
      </c>
      <c r="F276" s="26">
        <v>4</v>
      </c>
      <c r="G276" s="26">
        <v>4</v>
      </c>
      <c r="H276" s="6">
        <v>386</v>
      </c>
      <c r="I276" s="6">
        <v>192</v>
      </c>
      <c r="J276" s="9">
        <f t="shared" si="66"/>
        <v>0.49740932642487046</v>
      </c>
      <c r="K276" s="2" t="s">
        <v>8</v>
      </c>
      <c r="L276" s="12">
        <v>25.841000000000001</v>
      </c>
      <c r="M276" s="6">
        <v>23.178999999999998</v>
      </c>
      <c r="N276" s="6">
        <v>19.837</v>
      </c>
      <c r="O276" s="12">
        <f t="shared" si="68"/>
        <v>4.1202981719477627</v>
      </c>
      <c r="P276" s="10">
        <v>163.30000000000001</v>
      </c>
      <c r="Q276" s="11">
        <v>2.5499999999999998</v>
      </c>
      <c r="R276" s="6">
        <f t="shared" si="60"/>
        <v>15.824249846907531</v>
      </c>
      <c r="S276" s="6">
        <f t="shared" si="65"/>
        <v>63.194148833249486</v>
      </c>
      <c r="T276" s="19">
        <f t="shared" si="61"/>
        <v>1.1993231313231658</v>
      </c>
      <c r="U276" s="11">
        <v>0.7</v>
      </c>
      <c r="V276" s="11">
        <v>0.79</v>
      </c>
      <c r="W276" s="11">
        <v>0.86</v>
      </c>
      <c r="X276" s="20">
        <f t="shared" si="64"/>
        <v>0.78333333333333333</v>
      </c>
      <c r="Y276" s="9">
        <f t="shared" si="62"/>
        <v>80.673381489254666</v>
      </c>
      <c r="Z276" s="6">
        <f t="shared" si="67"/>
        <v>64.039215686274517</v>
      </c>
      <c r="AA276" s="7"/>
    </row>
    <row r="277" spans="1:27" x14ac:dyDescent="0.3">
      <c r="A277" s="31" t="s">
        <v>278</v>
      </c>
      <c r="B277" s="31" t="s">
        <v>483</v>
      </c>
      <c r="C277" s="31" t="s">
        <v>474</v>
      </c>
      <c r="D277" s="31" t="s">
        <v>479</v>
      </c>
      <c r="E277" s="31" t="s">
        <v>576</v>
      </c>
      <c r="F277" s="26">
        <v>4</v>
      </c>
      <c r="G277" s="26">
        <v>4</v>
      </c>
      <c r="H277" s="6">
        <v>387</v>
      </c>
      <c r="I277" s="6">
        <v>120</v>
      </c>
      <c r="J277" s="9">
        <f t="shared" si="66"/>
        <v>0.31007751937984496</v>
      </c>
      <c r="K277" s="2" t="s">
        <v>8</v>
      </c>
      <c r="L277" s="12">
        <v>26.257000000000001</v>
      </c>
      <c r="M277" s="6">
        <v>23.675999999999998</v>
      </c>
      <c r="N277" s="6">
        <v>20.648</v>
      </c>
      <c r="O277" s="12">
        <f t="shared" si="68"/>
        <v>4.2434962808899312</v>
      </c>
      <c r="P277" s="10">
        <v>161.6</v>
      </c>
      <c r="Q277" s="11">
        <v>2.7</v>
      </c>
      <c r="R277" s="6">
        <f t="shared" si="60"/>
        <v>16.248143564356436</v>
      </c>
      <c r="S277" s="6">
        <f t="shared" si="65"/>
        <v>61.545492630536607</v>
      </c>
      <c r="T277" s="19">
        <f t="shared" si="61"/>
        <v>1.2108037477264122</v>
      </c>
      <c r="U277" s="11">
        <v>0.7</v>
      </c>
      <c r="V277" s="11">
        <v>0.77</v>
      </c>
      <c r="W277" s="11">
        <v>0.65</v>
      </c>
      <c r="X277" s="20">
        <f t="shared" si="64"/>
        <v>0.70666666666666667</v>
      </c>
      <c r="Y277" s="9">
        <f t="shared" si="62"/>
        <v>87.092678250759349</v>
      </c>
      <c r="Z277" s="6">
        <f t="shared" si="67"/>
        <v>59.851851851851848</v>
      </c>
      <c r="AA277" s="7"/>
    </row>
    <row r="278" spans="1:27" x14ac:dyDescent="0.3">
      <c r="A278" s="31" t="s">
        <v>279</v>
      </c>
      <c r="B278" s="31" t="s">
        <v>483</v>
      </c>
      <c r="C278" s="31" t="s">
        <v>474</v>
      </c>
      <c r="D278" s="31" t="s">
        <v>479</v>
      </c>
      <c r="E278" s="31" t="s">
        <v>576</v>
      </c>
      <c r="F278" s="26">
        <v>4</v>
      </c>
      <c r="G278" s="26">
        <v>4</v>
      </c>
      <c r="H278" s="6">
        <v>395</v>
      </c>
      <c r="I278" s="6">
        <v>160</v>
      </c>
      <c r="J278" s="9">
        <f t="shared" si="66"/>
        <v>0.4050632911392405</v>
      </c>
      <c r="K278" s="2" t="s">
        <v>8</v>
      </c>
      <c r="L278" s="12">
        <v>26.783000000000001</v>
      </c>
      <c r="M278" s="6">
        <v>24.196000000000002</v>
      </c>
      <c r="N278" s="6">
        <v>21.914999999999999</v>
      </c>
      <c r="O278" s="12">
        <f t="shared" si="68"/>
        <v>4.4552254635684045</v>
      </c>
      <c r="P278" s="10">
        <v>139.4</v>
      </c>
      <c r="Q278" s="11">
        <v>2.83</v>
      </c>
      <c r="R278" s="6">
        <f t="shared" si="60"/>
        <v>19.213055954088954</v>
      </c>
      <c r="S278" s="6">
        <f t="shared" si="65"/>
        <v>52.047940858006939</v>
      </c>
      <c r="T278" s="19">
        <f t="shared" si="61"/>
        <v>1.2835964475500756</v>
      </c>
      <c r="U278" s="11">
        <v>0.87</v>
      </c>
      <c r="V278" s="11">
        <v>0.86</v>
      </c>
      <c r="W278" s="11">
        <v>0.78</v>
      </c>
      <c r="X278" s="20">
        <f t="shared" si="64"/>
        <v>0.83666666666666656</v>
      </c>
      <c r="Y278" s="9">
        <f t="shared" si="62"/>
        <v>62.208694252597951</v>
      </c>
      <c r="Z278" s="6">
        <f t="shared" si="67"/>
        <v>49.257950530035338</v>
      </c>
      <c r="AA278" s="7"/>
    </row>
    <row r="279" spans="1:27" x14ac:dyDescent="0.3">
      <c r="A279" s="31" t="s">
        <v>280</v>
      </c>
      <c r="B279" s="31" t="s">
        <v>483</v>
      </c>
      <c r="C279" s="31" t="s">
        <v>474</v>
      </c>
      <c r="D279" s="31" t="s">
        <v>479</v>
      </c>
      <c r="E279" s="31" t="s">
        <v>577</v>
      </c>
      <c r="F279" s="26">
        <v>4</v>
      </c>
      <c r="G279" s="26">
        <v>4</v>
      </c>
      <c r="H279" s="6">
        <v>473</v>
      </c>
      <c r="I279" s="6">
        <v>141</v>
      </c>
      <c r="J279" s="9">
        <f t="shared" si="66"/>
        <v>0.29809725158562367</v>
      </c>
      <c r="K279" s="2" t="s">
        <v>8</v>
      </c>
      <c r="L279" s="12">
        <v>32.668999999999997</v>
      </c>
      <c r="M279" s="6">
        <v>29.361999999999998</v>
      </c>
      <c r="N279" s="6">
        <v>23.686</v>
      </c>
      <c r="O279" s="12">
        <f t="shared" si="68"/>
        <v>4.3711821860254467</v>
      </c>
      <c r="P279" s="10">
        <v>183.7</v>
      </c>
      <c r="Q279" s="11">
        <v>3.74</v>
      </c>
      <c r="R279" s="6">
        <f t="shared" si="60"/>
        <v>17.783886771910723</v>
      </c>
      <c r="S279" s="6">
        <f t="shared" si="65"/>
        <v>56.230677400593841</v>
      </c>
      <c r="T279" s="19">
        <f t="shared" si="61"/>
        <v>1.2500266845936043</v>
      </c>
      <c r="U279" s="11">
        <v>0.68</v>
      </c>
      <c r="V279" s="11">
        <v>0.78</v>
      </c>
      <c r="W279" s="11">
        <v>0.7</v>
      </c>
      <c r="X279" s="20">
        <f t="shared" si="64"/>
        <v>0.72000000000000008</v>
      </c>
      <c r="Y279" s="9">
        <f t="shared" si="62"/>
        <v>78.098163056380329</v>
      </c>
      <c r="Z279" s="6">
        <f t="shared" si="67"/>
        <v>49.117647058823522</v>
      </c>
      <c r="AA279" s="7"/>
    </row>
    <row r="280" spans="1:27" x14ac:dyDescent="0.3">
      <c r="A280" s="31" t="s">
        <v>281</v>
      </c>
      <c r="B280" s="31" t="s">
        <v>483</v>
      </c>
      <c r="C280" s="31" t="s">
        <v>474</v>
      </c>
      <c r="D280" s="31" t="s">
        <v>479</v>
      </c>
      <c r="E280" s="31" t="s">
        <v>577</v>
      </c>
      <c r="F280" s="26">
        <v>4</v>
      </c>
      <c r="G280" s="26">
        <v>4</v>
      </c>
      <c r="H280" s="6">
        <v>360</v>
      </c>
      <c r="I280" s="6">
        <v>164</v>
      </c>
      <c r="J280" s="9">
        <f t="shared" si="66"/>
        <v>0.45555555555555555</v>
      </c>
      <c r="K280" s="2">
        <v>38.028199999999998</v>
      </c>
      <c r="L280" s="12">
        <v>26.99</v>
      </c>
      <c r="M280" s="6">
        <v>23.501000000000001</v>
      </c>
      <c r="N280" s="6">
        <v>21.36</v>
      </c>
      <c r="O280" s="12">
        <f t="shared" si="68"/>
        <v>4.4061378174017225</v>
      </c>
      <c r="P280" s="10">
        <v>175.5</v>
      </c>
      <c r="Q280" s="11">
        <v>2.93</v>
      </c>
      <c r="R280" s="6">
        <f t="shared" si="60"/>
        <v>15.378917378917379</v>
      </c>
      <c r="S280" s="6">
        <f t="shared" si="65"/>
        <v>65.02408299370137</v>
      </c>
      <c r="T280" s="19">
        <f t="shared" si="61"/>
        <v>1.1869257637546737</v>
      </c>
      <c r="U280" s="11">
        <v>0.64</v>
      </c>
      <c r="V280" s="11">
        <v>0.65</v>
      </c>
      <c r="W280" s="11">
        <v>0.65</v>
      </c>
      <c r="X280" s="20">
        <f t="shared" si="64"/>
        <v>0.64666666666666661</v>
      </c>
      <c r="Y280" s="9">
        <f t="shared" si="62"/>
        <v>100.55270566036295</v>
      </c>
      <c r="Z280" s="6">
        <f t="shared" si="67"/>
        <v>59.897610921501702</v>
      </c>
      <c r="AA280" s="7"/>
    </row>
    <row r="281" spans="1:27" x14ac:dyDescent="0.3">
      <c r="A281" s="31" t="s">
        <v>282</v>
      </c>
      <c r="B281" s="31" t="s">
        <v>483</v>
      </c>
      <c r="C281" s="31" t="s">
        <v>474</v>
      </c>
      <c r="D281" s="31" t="s">
        <v>479</v>
      </c>
      <c r="E281" s="31" t="s">
        <v>578</v>
      </c>
      <c r="F281" s="26">
        <v>4</v>
      </c>
      <c r="G281" s="26">
        <v>4</v>
      </c>
      <c r="H281" s="6">
        <v>350</v>
      </c>
      <c r="I281" s="6">
        <v>135</v>
      </c>
      <c r="J281" s="9">
        <f t="shared" si="66"/>
        <v>0.38571428571428573</v>
      </c>
      <c r="K281" s="2" t="s">
        <v>8</v>
      </c>
      <c r="L281" s="12">
        <v>14.315</v>
      </c>
      <c r="M281" s="6">
        <v>12.929</v>
      </c>
      <c r="N281" s="6">
        <v>15.337999999999999</v>
      </c>
      <c r="O281" s="12">
        <f t="shared" si="68"/>
        <v>4.2656602870218885</v>
      </c>
      <c r="P281" s="10">
        <v>65.100000000000009</v>
      </c>
      <c r="Q281" s="11">
        <v>1.42</v>
      </c>
      <c r="R281" s="6">
        <f t="shared" si="60"/>
        <v>21.989247311827953</v>
      </c>
      <c r="S281" s="6">
        <f t="shared" si="65"/>
        <v>45.47677261613692</v>
      </c>
      <c r="T281" s="19">
        <f t="shared" si="61"/>
        <v>1.3422103637894254</v>
      </c>
      <c r="U281" s="11">
        <v>0.74</v>
      </c>
      <c r="V281" s="11">
        <v>0.8</v>
      </c>
      <c r="W281" s="11">
        <v>0.82</v>
      </c>
      <c r="X281" s="20">
        <f t="shared" si="64"/>
        <v>0.78666666666666663</v>
      </c>
      <c r="Y281" s="9">
        <f t="shared" si="62"/>
        <v>57.809456715428297</v>
      </c>
      <c r="Z281" s="6">
        <f t="shared" si="67"/>
        <v>45.845070422535223</v>
      </c>
      <c r="AA281" s="7"/>
    </row>
    <row r="282" spans="1:27" x14ac:dyDescent="0.3">
      <c r="A282" s="31" t="s">
        <v>283</v>
      </c>
      <c r="B282" s="31" t="s">
        <v>483</v>
      </c>
      <c r="C282" s="31" t="s">
        <v>474</v>
      </c>
      <c r="D282" s="31" t="s">
        <v>479</v>
      </c>
      <c r="E282" s="31" t="s">
        <v>578</v>
      </c>
      <c r="F282" s="26">
        <v>4</v>
      </c>
      <c r="G282" s="26">
        <v>4</v>
      </c>
      <c r="H282" s="6">
        <v>333</v>
      </c>
      <c r="I282" s="6">
        <v>117</v>
      </c>
      <c r="J282" s="9">
        <f t="shared" si="66"/>
        <v>0.35135135135135137</v>
      </c>
      <c r="K282" s="2">
        <v>25.6873</v>
      </c>
      <c r="L282" s="12">
        <v>30.19</v>
      </c>
      <c r="M282" s="6">
        <v>26.617000000000001</v>
      </c>
      <c r="N282" s="6">
        <v>22.297999999999998</v>
      </c>
      <c r="O282" s="12">
        <f t="shared" si="68"/>
        <v>4.3220158858110747</v>
      </c>
      <c r="P282" s="10">
        <v>171.9</v>
      </c>
      <c r="Q282" s="11">
        <v>3.76</v>
      </c>
      <c r="R282" s="6">
        <f t="shared" si="60"/>
        <v>17.562536358347877</v>
      </c>
      <c r="S282" s="6">
        <f t="shared" si="65"/>
        <v>56.939383901954287</v>
      </c>
      <c r="T282" s="19">
        <f t="shared" si="61"/>
        <v>1.2445872363360453</v>
      </c>
      <c r="U282" s="11">
        <v>0.88</v>
      </c>
      <c r="V282" s="11">
        <v>1.01</v>
      </c>
      <c r="W282" s="11">
        <v>0.85</v>
      </c>
      <c r="X282" s="20">
        <f t="shared" si="64"/>
        <v>0.91333333333333344</v>
      </c>
      <c r="Y282" s="9">
        <f t="shared" si="62"/>
        <v>62.34239113352659</v>
      </c>
      <c r="Z282" s="6">
        <f t="shared" si="67"/>
        <v>45.718085106382986</v>
      </c>
      <c r="AA282" s="7"/>
    </row>
    <row r="283" spans="1:27" x14ac:dyDescent="0.3">
      <c r="A283" s="31" t="s">
        <v>284</v>
      </c>
      <c r="B283" s="31" t="s">
        <v>483</v>
      </c>
      <c r="C283" s="31" t="s">
        <v>474</v>
      </c>
      <c r="D283" s="31" t="s">
        <v>479</v>
      </c>
      <c r="E283" s="31" t="s">
        <v>579</v>
      </c>
      <c r="F283" s="26">
        <v>4</v>
      </c>
      <c r="G283" s="26">
        <v>4</v>
      </c>
      <c r="H283" s="6">
        <v>371</v>
      </c>
      <c r="I283" s="6">
        <v>144</v>
      </c>
      <c r="J283" s="9">
        <f t="shared" si="66"/>
        <v>0.38814016172506738</v>
      </c>
      <c r="K283" s="2" t="s">
        <v>8</v>
      </c>
      <c r="L283" s="12">
        <v>28.716000000000001</v>
      </c>
      <c r="M283" s="6">
        <v>26.751999999999999</v>
      </c>
      <c r="N283" s="6">
        <v>22.135999999999999</v>
      </c>
      <c r="O283" s="12">
        <f t="shared" si="68"/>
        <v>4.2797757956748175</v>
      </c>
      <c r="P283" s="10">
        <v>176.4</v>
      </c>
      <c r="Q283" s="11">
        <v>3.3</v>
      </c>
      <c r="R283" s="6">
        <f t="shared" si="60"/>
        <v>16.278911564625851</v>
      </c>
      <c r="S283" s="6">
        <f t="shared" si="65"/>
        <v>61.429168407856245</v>
      </c>
      <c r="T283" s="19">
        <f t="shared" si="61"/>
        <v>1.2116253638652612</v>
      </c>
      <c r="U283" s="11">
        <v>0.82</v>
      </c>
      <c r="V283" s="11">
        <v>0.97</v>
      </c>
      <c r="W283" s="11">
        <v>0.75</v>
      </c>
      <c r="X283" s="20">
        <f t="shared" si="64"/>
        <v>0.84666666666666668</v>
      </c>
      <c r="Y283" s="9">
        <f t="shared" si="62"/>
        <v>72.554135914790848</v>
      </c>
      <c r="Z283" s="6">
        <f t="shared" si="67"/>
        <v>53.45454545454546</v>
      </c>
      <c r="AA283" s="7"/>
    </row>
    <row r="284" spans="1:27" x14ac:dyDescent="0.3">
      <c r="A284" s="31" t="s">
        <v>285</v>
      </c>
      <c r="B284" s="31" t="s">
        <v>483</v>
      </c>
      <c r="C284" s="31" t="s">
        <v>474</v>
      </c>
      <c r="D284" s="31" t="s">
        <v>479</v>
      </c>
      <c r="E284" s="31" t="s">
        <v>579</v>
      </c>
      <c r="F284" s="26">
        <v>4</v>
      </c>
      <c r="G284" s="26">
        <v>4</v>
      </c>
      <c r="H284" s="6">
        <v>355</v>
      </c>
      <c r="I284" s="6">
        <v>142</v>
      </c>
      <c r="J284" s="9">
        <f t="shared" si="66"/>
        <v>0.4</v>
      </c>
      <c r="K284" s="2" t="s">
        <v>8</v>
      </c>
      <c r="L284" s="12">
        <v>21.285</v>
      </c>
      <c r="M284" s="6">
        <v>18.486999999999998</v>
      </c>
      <c r="N284" s="6">
        <v>18.021000000000001</v>
      </c>
      <c r="O284" s="12">
        <f t="shared" si="68"/>
        <v>4.1912702628678948</v>
      </c>
      <c r="P284" s="10">
        <v>138.80000000000001</v>
      </c>
      <c r="Q284" s="11">
        <v>2.39</v>
      </c>
      <c r="R284" s="6">
        <f t="shared" si="60"/>
        <v>15.3350144092219</v>
      </c>
      <c r="S284" s="6">
        <f t="shared" si="65"/>
        <v>65.210241954428</v>
      </c>
      <c r="T284" s="19">
        <f t="shared" si="61"/>
        <v>1.185684188394319</v>
      </c>
      <c r="U284" s="11">
        <v>0.85</v>
      </c>
      <c r="V284" s="11">
        <v>0.98</v>
      </c>
      <c r="W284" s="11">
        <v>0.85</v>
      </c>
      <c r="X284" s="20">
        <f t="shared" si="64"/>
        <v>0.89333333333333342</v>
      </c>
      <c r="Y284" s="9">
        <f t="shared" si="62"/>
        <v>72.996539501225371</v>
      </c>
      <c r="Z284" s="6">
        <f t="shared" si="67"/>
        <v>58.07531380753138</v>
      </c>
      <c r="AA284" s="7"/>
    </row>
    <row r="285" spans="1:27" x14ac:dyDescent="0.3">
      <c r="A285" s="31" t="s">
        <v>286</v>
      </c>
      <c r="B285" s="31" t="s">
        <v>483</v>
      </c>
      <c r="C285" s="31" t="s">
        <v>474</v>
      </c>
      <c r="D285" s="31" t="s">
        <v>479</v>
      </c>
      <c r="E285" s="31" t="s">
        <v>580</v>
      </c>
      <c r="F285" s="26">
        <v>4</v>
      </c>
      <c r="G285" s="26">
        <v>4</v>
      </c>
      <c r="H285" s="6">
        <v>446</v>
      </c>
      <c r="I285" s="6">
        <v>139</v>
      </c>
      <c r="J285" s="9">
        <f t="shared" si="66"/>
        <v>0.31165919282511212</v>
      </c>
      <c r="K285" s="2" t="s">
        <v>8</v>
      </c>
      <c r="L285" s="12">
        <v>27.126999999999999</v>
      </c>
      <c r="M285" s="6">
        <v>24.306000000000001</v>
      </c>
      <c r="N285" s="6">
        <v>21.251999999999999</v>
      </c>
      <c r="O285" s="12">
        <f t="shared" si="68"/>
        <v>4.3106529616536493</v>
      </c>
      <c r="P285" s="10">
        <v>142.30000000000001</v>
      </c>
      <c r="Q285" s="11">
        <v>2.89</v>
      </c>
      <c r="R285" s="6">
        <f t="shared" si="60"/>
        <v>19.063246661981726</v>
      </c>
      <c r="S285" s="6">
        <f t="shared" si="65"/>
        <v>52.456961698676601</v>
      </c>
      <c r="T285" s="19">
        <f t="shared" ref="T285:T292" si="69">IF(L285&gt;0,LOG10(R285),"")</f>
        <v>1.280196867304787</v>
      </c>
      <c r="U285" s="11">
        <v>0.73</v>
      </c>
      <c r="V285" s="11">
        <v>0.81</v>
      </c>
      <c r="W285" s="11">
        <v>0.71</v>
      </c>
      <c r="X285" s="20">
        <f t="shared" si="64"/>
        <v>0.75</v>
      </c>
      <c r="Y285" s="9">
        <f t="shared" si="62"/>
        <v>69.942615598235463</v>
      </c>
      <c r="Z285" s="6">
        <f t="shared" si="67"/>
        <v>49.238754325259521</v>
      </c>
      <c r="AA285" s="7"/>
    </row>
    <row r="286" spans="1:27" x14ac:dyDescent="0.3">
      <c r="A286" s="31" t="s">
        <v>287</v>
      </c>
      <c r="B286" s="31" t="s">
        <v>483</v>
      </c>
      <c r="C286" s="31" t="s">
        <v>474</v>
      </c>
      <c r="D286" s="31" t="s">
        <v>479</v>
      </c>
      <c r="E286" s="31" t="s">
        <v>580</v>
      </c>
      <c r="F286" s="26">
        <v>4</v>
      </c>
      <c r="G286" s="26">
        <v>4</v>
      </c>
      <c r="H286" s="6">
        <v>430</v>
      </c>
      <c r="I286" s="6">
        <v>165</v>
      </c>
      <c r="J286" s="9">
        <f t="shared" si="66"/>
        <v>0.38372093023255816</v>
      </c>
      <c r="K286" s="2" t="s">
        <v>8</v>
      </c>
      <c r="L286" s="12">
        <v>24.135000000000002</v>
      </c>
      <c r="M286" s="6">
        <v>21.103000000000002</v>
      </c>
      <c r="N286" s="6">
        <v>21.530999999999999</v>
      </c>
      <c r="O286" s="12">
        <f t="shared" si="68"/>
        <v>4.6869692202926618</v>
      </c>
      <c r="P286" s="10">
        <v>116.7</v>
      </c>
      <c r="Q286" s="11">
        <v>2.39</v>
      </c>
      <c r="R286" s="6">
        <f t="shared" si="60"/>
        <v>20.681233933161955</v>
      </c>
      <c r="S286" s="6">
        <f t="shared" si="65"/>
        <v>48.35301429459291</v>
      </c>
      <c r="T286" s="19">
        <f t="shared" si="69"/>
        <v>1.3155764471093407</v>
      </c>
      <c r="U286" s="11">
        <v>0.51</v>
      </c>
      <c r="V286" s="11">
        <v>0.77</v>
      </c>
      <c r="W286" s="11">
        <v>0.65</v>
      </c>
      <c r="X286" s="20">
        <f t="shared" si="64"/>
        <v>0.64333333333333342</v>
      </c>
      <c r="Y286" s="9">
        <f t="shared" si="62"/>
        <v>75.160125846517474</v>
      </c>
      <c r="Z286" s="6">
        <f t="shared" si="67"/>
        <v>48.828451882845187</v>
      </c>
      <c r="AA286" s="7"/>
    </row>
    <row r="287" spans="1:27" x14ac:dyDescent="0.3">
      <c r="A287" s="31" t="s">
        <v>288</v>
      </c>
      <c r="B287" s="31" t="s">
        <v>483</v>
      </c>
      <c r="C287" s="31" t="s">
        <v>474</v>
      </c>
      <c r="D287" s="31" t="s">
        <v>479</v>
      </c>
      <c r="E287" s="31" t="s">
        <v>581</v>
      </c>
      <c r="F287" s="26">
        <v>4</v>
      </c>
      <c r="G287" s="26">
        <v>4</v>
      </c>
      <c r="H287" s="6">
        <v>303</v>
      </c>
      <c r="I287" s="6">
        <v>156</v>
      </c>
      <c r="J287" s="9">
        <f t="shared" si="66"/>
        <v>0.51485148514851486</v>
      </c>
      <c r="K287" s="2" t="s">
        <v>8</v>
      </c>
      <c r="L287" s="12">
        <v>11.627000000000001</v>
      </c>
      <c r="M287" s="6">
        <v>10.401999999999999</v>
      </c>
      <c r="N287" s="6">
        <v>14.161</v>
      </c>
      <c r="O287" s="12">
        <f t="shared" si="68"/>
        <v>4.3907175272122103</v>
      </c>
      <c r="P287" s="10">
        <v>59.6</v>
      </c>
      <c r="Q287" s="11">
        <v>1.18</v>
      </c>
      <c r="R287" s="6">
        <f t="shared" si="60"/>
        <v>19.50838926174497</v>
      </c>
      <c r="S287" s="6">
        <f t="shared" si="65"/>
        <v>51.259998279865826</v>
      </c>
      <c r="T287" s="19">
        <f t="shared" si="69"/>
        <v>1.290221412725415</v>
      </c>
      <c r="U287" s="11">
        <v>0.73</v>
      </c>
      <c r="V287" s="11">
        <v>0.77</v>
      </c>
      <c r="W287" s="11">
        <v>0.77</v>
      </c>
      <c r="X287" s="20">
        <f t="shared" si="64"/>
        <v>0.75666666666666671</v>
      </c>
      <c r="Y287" s="9">
        <f t="shared" si="62"/>
        <v>67.74449111876541</v>
      </c>
      <c r="Z287" s="6">
        <f t="shared" si="67"/>
        <v>50.50847457627119</v>
      </c>
      <c r="AA287" s="7"/>
    </row>
    <row r="288" spans="1:27" x14ac:dyDescent="0.3">
      <c r="A288" s="31" t="s">
        <v>289</v>
      </c>
      <c r="B288" s="31" t="s">
        <v>483</v>
      </c>
      <c r="C288" s="31" t="s">
        <v>474</v>
      </c>
      <c r="D288" s="31" t="s">
        <v>479</v>
      </c>
      <c r="E288" s="31" t="s">
        <v>581</v>
      </c>
      <c r="F288" s="26">
        <v>4</v>
      </c>
      <c r="G288" s="26">
        <v>4</v>
      </c>
      <c r="H288" s="6">
        <v>358</v>
      </c>
      <c r="I288" s="6">
        <v>56</v>
      </c>
      <c r="J288" s="9">
        <f t="shared" si="66"/>
        <v>0.15642458100558659</v>
      </c>
      <c r="K288" s="2">
        <v>17.4513</v>
      </c>
      <c r="L288" s="12">
        <v>14.231999999999999</v>
      </c>
      <c r="M288" s="6">
        <v>12.228</v>
      </c>
      <c r="N288" s="6">
        <v>15.414999999999999</v>
      </c>
      <c r="O288" s="12">
        <f t="shared" si="68"/>
        <v>4.4082459180414029</v>
      </c>
      <c r="P288" s="10">
        <v>71.099999999999994</v>
      </c>
      <c r="Q288" s="11">
        <v>1.51</v>
      </c>
      <c r="R288" s="6">
        <f t="shared" si="60"/>
        <v>20.016877637130804</v>
      </c>
      <c r="S288" s="6">
        <f t="shared" si="65"/>
        <v>49.957841483979763</v>
      </c>
      <c r="T288" s="19">
        <f t="shared" si="69"/>
        <v>1.3013963343461024</v>
      </c>
      <c r="U288" s="11">
        <v>0.82</v>
      </c>
      <c r="V288" s="11">
        <v>0.97</v>
      </c>
      <c r="W288" s="11">
        <v>0.88</v>
      </c>
      <c r="X288" s="20">
        <f t="shared" si="64"/>
        <v>0.89</v>
      </c>
      <c r="Y288" s="9">
        <f t="shared" si="62"/>
        <v>56.132406161775016</v>
      </c>
      <c r="Z288" s="6">
        <f t="shared" si="67"/>
        <v>47.086092715231786</v>
      </c>
      <c r="AA288" s="7"/>
    </row>
    <row r="289" spans="1:27" x14ac:dyDescent="0.3">
      <c r="A289" s="31" t="s">
        <v>290</v>
      </c>
      <c r="B289" s="31" t="s">
        <v>483</v>
      </c>
      <c r="C289" s="31" t="s">
        <v>474</v>
      </c>
      <c r="D289" s="31" t="s">
        <v>479</v>
      </c>
      <c r="E289" s="31" t="s">
        <v>582</v>
      </c>
      <c r="F289" s="26">
        <v>4</v>
      </c>
      <c r="G289" s="26">
        <v>4</v>
      </c>
      <c r="H289" s="6">
        <v>360</v>
      </c>
      <c r="I289" s="6">
        <v>91</v>
      </c>
      <c r="J289" s="9">
        <f t="shared" si="66"/>
        <v>0.25277777777777777</v>
      </c>
      <c r="K289" s="2" t="s">
        <v>8</v>
      </c>
      <c r="L289" s="12">
        <v>21.312999999999999</v>
      </c>
      <c r="M289" s="6">
        <v>18.946000000000002</v>
      </c>
      <c r="N289" s="6">
        <v>18.492999999999999</v>
      </c>
      <c r="O289" s="12">
        <f t="shared" si="68"/>
        <v>4.2486269849514278</v>
      </c>
      <c r="P289" s="10">
        <v>129.70000000000002</v>
      </c>
      <c r="Q289" s="11">
        <v>2.2799999999999998</v>
      </c>
      <c r="R289" s="6">
        <f t="shared" si="60"/>
        <v>16.432536622976095</v>
      </c>
      <c r="S289" s="6">
        <f t="shared" si="65"/>
        <v>60.854877304931264</v>
      </c>
      <c r="T289" s="19">
        <f t="shared" si="69"/>
        <v>1.2157046088598269</v>
      </c>
      <c r="U289" s="11">
        <v>0.81</v>
      </c>
      <c r="V289" s="11">
        <v>0.84</v>
      </c>
      <c r="W289" s="11">
        <v>0.83</v>
      </c>
      <c r="X289" s="20">
        <f t="shared" si="64"/>
        <v>0.82666666666666666</v>
      </c>
      <c r="Y289" s="9">
        <f t="shared" si="62"/>
        <v>73.614770933384619</v>
      </c>
      <c r="Z289" s="6">
        <f t="shared" si="67"/>
        <v>56.885964912280713</v>
      </c>
      <c r="AA289" s="7"/>
    </row>
    <row r="290" spans="1:27" x14ac:dyDescent="0.3">
      <c r="A290" s="31" t="s">
        <v>291</v>
      </c>
      <c r="B290" s="31" t="s">
        <v>483</v>
      </c>
      <c r="C290" s="31" t="s">
        <v>474</v>
      </c>
      <c r="D290" s="31" t="s">
        <v>479</v>
      </c>
      <c r="E290" s="31" t="s">
        <v>582</v>
      </c>
      <c r="F290" s="26">
        <v>4</v>
      </c>
      <c r="G290" s="26">
        <v>4</v>
      </c>
      <c r="H290" s="6">
        <v>405</v>
      </c>
      <c r="I290" s="6">
        <v>46</v>
      </c>
      <c r="J290" s="9">
        <f t="shared" si="66"/>
        <v>0.11358024691358025</v>
      </c>
      <c r="K290" s="2" t="s">
        <v>8</v>
      </c>
      <c r="L290" s="12">
        <v>33.146000000000001</v>
      </c>
      <c r="M290" s="6">
        <v>29.841999999999999</v>
      </c>
      <c r="N290" s="6">
        <v>24.154</v>
      </c>
      <c r="O290" s="12">
        <f t="shared" si="68"/>
        <v>4.4215556856520113</v>
      </c>
      <c r="P290" s="10">
        <v>221.4</v>
      </c>
      <c r="Q290" s="11">
        <v>3.97</v>
      </c>
      <c r="R290" s="6">
        <f t="shared" si="60"/>
        <v>14.971093044263775</v>
      </c>
      <c r="S290" s="6">
        <f t="shared" si="65"/>
        <v>66.79539009231884</v>
      </c>
      <c r="T290" s="19">
        <f t="shared" si="69"/>
        <v>1.1752535094788372</v>
      </c>
      <c r="U290" s="11">
        <v>0.81</v>
      </c>
      <c r="V290" s="11">
        <v>0.98</v>
      </c>
      <c r="W290" s="11">
        <v>0.83</v>
      </c>
      <c r="X290" s="20">
        <f t="shared" si="64"/>
        <v>0.87333333333333341</v>
      </c>
      <c r="Y290" s="9">
        <f t="shared" si="62"/>
        <v>76.483271098074994</v>
      </c>
      <c r="Z290" s="6">
        <f t="shared" si="67"/>
        <v>55.768261964735515</v>
      </c>
      <c r="AA290" s="7"/>
    </row>
    <row r="291" spans="1:27" x14ac:dyDescent="0.3">
      <c r="A291" s="31" t="s">
        <v>292</v>
      </c>
      <c r="B291" s="31" t="s">
        <v>483</v>
      </c>
      <c r="C291" s="31" t="s">
        <v>474</v>
      </c>
      <c r="D291" s="31" t="s">
        <v>479</v>
      </c>
      <c r="E291" s="31" t="s">
        <v>583</v>
      </c>
      <c r="F291" s="26">
        <v>4</v>
      </c>
      <c r="G291" s="26">
        <v>4</v>
      </c>
      <c r="H291" s="6">
        <v>390</v>
      </c>
      <c r="I291" s="6">
        <v>111</v>
      </c>
      <c r="J291" s="9">
        <f t="shared" si="66"/>
        <v>0.2846153846153846</v>
      </c>
      <c r="K291" s="2" t="s">
        <v>8</v>
      </c>
      <c r="L291" s="12">
        <v>19.739999999999998</v>
      </c>
      <c r="M291" s="6">
        <v>18.056999999999999</v>
      </c>
      <c r="N291" s="6">
        <v>18.449000000000002</v>
      </c>
      <c r="O291" s="12">
        <f t="shared" si="68"/>
        <v>4.341602231981093</v>
      </c>
      <c r="P291" s="10">
        <v>111.4</v>
      </c>
      <c r="Q291" s="11">
        <v>2.08</v>
      </c>
      <c r="R291" s="6">
        <f t="shared" si="60"/>
        <v>17.71992818671454</v>
      </c>
      <c r="S291" s="6">
        <f t="shared" si="65"/>
        <v>56.433637284701113</v>
      </c>
      <c r="T291" s="19">
        <f t="shared" si="69"/>
        <v>1.2484619574959077</v>
      </c>
      <c r="U291" s="11">
        <v>0.8</v>
      </c>
      <c r="V291" s="11">
        <v>0.99</v>
      </c>
      <c r="W291" s="11">
        <v>0.84</v>
      </c>
      <c r="X291" s="20">
        <f t="shared" si="64"/>
        <v>0.87666666666666659</v>
      </c>
      <c r="Y291" s="9">
        <f t="shared" si="62"/>
        <v>64.372970286731316</v>
      </c>
      <c r="Z291" s="6">
        <f t="shared" si="67"/>
        <v>53.557692307692307</v>
      </c>
      <c r="AA291" s="7"/>
    </row>
    <row r="292" spans="1:27" x14ac:dyDescent="0.3">
      <c r="A292" s="31" t="s">
        <v>293</v>
      </c>
      <c r="B292" s="31" t="s">
        <v>483</v>
      </c>
      <c r="C292" s="31" t="s">
        <v>474</v>
      </c>
      <c r="D292" s="31" t="s">
        <v>479</v>
      </c>
      <c r="E292" s="31" t="s">
        <v>583</v>
      </c>
      <c r="F292" s="26">
        <v>4</v>
      </c>
      <c r="G292" s="26">
        <v>4</v>
      </c>
      <c r="H292" s="6">
        <v>450</v>
      </c>
      <c r="I292" s="6">
        <v>125</v>
      </c>
      <c r="J292" s="9">
        <f t="shared" si="66"/>
        <v>0.27777777777777779</v>
      </c>
      <c r="K292" s="2" t="s">
        <v>8</v>
      </c>
      <c r="L292" s="12">
        <v>20.367000000000001</v>
      </c>
      <c r="M292" s="6">
        <v>18.317</v>
      </c>
      <c r="N292" s="6">
        <v>18.196000000000002</v>
      </c>
      <c r="O292" s="12">
        <f t="shared" si="68"/>
        <v>4.2515643370545897</v>
      </c>
      <c r="P292" s="10">
        <v>107.39999999999999</v>
      </c>
      <c r="Q292" s="11">
        <v>2.14</v>
      </c>
      <c r="R292" s="6">
        <f t="shared" si="60"/>
        <v>18.963687150837991</v>
      </c>
      <c r="S292" s="6">
        <f t="shared" si="65"/>
        <v>52.732361172484893</v>
      </c>
      <c r="T292" s="19">
        <f t="shared" si="69"/>
        <v>1.2779227820305168</v>
      </c>
      <c r="U292" s="11">
        <v>0.72</v>
      </c>
      <c r="V292" s="11">
        <v>0.9</v>
      </c>
      <c r="W292" s="11">
        <v>0.75</v>
      </c>
      <c r="X292" s="20">
        <f t="shared" si="64"/>
        <v>0.79</v>
      </c>
      <c r="Y292" s="9">
        <f t="shared" si="62"/>
        <v>66.749824268968212</v>
      </c>
      <c r="Z292" s="6">
        <f t="shared" si="67"/>
        <v>50.186915887850461</v>
      </c>
      <c r="AA292" s="7"/>
    </row>
    <row r="293" spans="1:27" x14ac:dyDescent="0.3">
      <c r="A293" s="31" t="s">
        <v>185</v>
      </c>
      <c r="B293" s="31" t="s">
        <v>483</v>
      </c>
      <c r="C293" s="31" t="s">
        <v>474</v>
      </c>
      <c r="D293" s="31" t="s">
        <v>478</v>
      </c>
      <c r="E293" s="31" t="s">
        <v>584</v>
      </c>
      <c r="F293" s="26">
        <v>5</v>
      </c>
      <c r="G293" s="26">
        <v>5</v>
      </c>
      <c r="H293" s="6">
        <v>380</v>
      </c>
      <c r="I293" s="6">
        <v>190</v>
      </c>
      <c r="J293" s="9">
        <f t="shared" ref="J293:J324" si="70">IF(I293&gt;0,I293/H293,"")</f>
        <v>0.5</v>
      </c>
      <c r="K293" s="2" t="s">
        <v>8</v>
      </c>
      <c r="L293" s="12">
        <v>26.62</v>
      </c>
      <c r="M293" s="6">
        <v>23.177</v>
      </c>
      <c r="N293" s="6">
        <v>20.548999999999999</v>
      </c>
      <c r="O293" s="12">
        <f>IF(M293&gt;0,(N293/SQRT(M293)),"")</f>
        <v>4.2683702253983826</v>
      </c>
      <c r="P293" s="10">
        <v>214.2</v>
      </c>
      <c r="Q293" s="11">
        <v>3.27</v>
      </c>
      <c r="R293" s="6">
        <f>IF(L293&gt;0,((L293/P293)*100),"")</f>
        <v>12.427637721755371</v>
      </c>
      <c r="S293" s="6">
        <f t="shared" si="65"/>
        <v>80.465815176558976</v>
      </c>
      <c r="T293" s="19">
        <f t="shared" ref="T293:T324" si="71">IF(L293&gt;0,LOG10(R293),"")</f>
        <v>1.0943885846428196</v>
      </c>
      <c r="U293" s="11">
        <v>0.89</v>
      </c>
      <c r="V293" s="11">
        <v>0.95</v>
      </c>
      <c r="W293" s="11">
        <v>0.88</v>
      </c>
      <c r="X293" s="20">
        <f t="shared" ref="X293:X315" si="72">AVERAGE(U293:W293)</f>
        <v>0.90666666666666662</v>
      </c>
      <c r="Y293" s="9">
        <f>IF(L293&gt;0,((P293*1000)/(X293*(L293*100))),"")</f>
        <v>88.749060856498872</v>
      </c>
      <c r="Z293" s="6">
        <f t="shared" ref="Z293:Z315" si="73">IF(Q293&gt;0,P293/Q293,"")</f>
        <v>65.504587155963293</v>
      </c>
      <c r="AA293" s="7"/>
    </row>
    <row r="294" spans="1:27" x14ac:dyDescent="0.3">
      <c r="A294" s="31" t="s">
        <v>186</v>
      </c>
      <c r="B294" s="31" t="s">
        <v>483</v>
      </c>
      <c r="C294" s="31" t="s">
        <v>474</v>
      </c>
      <c r="D294" s="31" t="s">
        <v>478</v>
      </c>
      <c r="E294" s="31" t="s">
        <v>584</v>
      </c>
      <c r="F294" s="26">
        <v>5</v>
      </c>
      <c r="G294" s="26">
        <v>5</v>
      </c>
      <c r="H294" s="6">
        <v>419</v>
      </c>
      <c r="I294" s="6">
        <v>180</v>
      </c>
      <c r="J294" s="9">
        <f t="shared" si="70"/>
        <v>0.4295942720763723</v>
      </c>
      <c r="K294" s="2" t="s">
        <v>8</v>
      </c>
      <c r="L294" s="12">
        <v>30.47</v>
      </c>
      <c r="M294" s="6">
        <v>27.137</v>
      </c>
      <c r="N294" s="6">
        <v>24.355</v>
      </c>
      <c r="O294" s="12">
        <f>IF(M294&gt;0,(N294/SQRT(M294)),"")</f>
        <v>4.6752755963111889</v>
      </c>
      <c r="P294" s="10">
        <v>199.5</v>
      </c>
      <c r="Q294" s="11">
        <v>3.6</v>
      </c>
      <c r="R294" s="6">
        <f>IF(L294&gt;0,((L294/P294)*100),"")</f>
        <v>15.273182957393484</v>
      </c>
      <c r="S294" s="6">
        <f t="shared" si="65"/>
        <v>65.474236954381368</v>
      </c>
      <c r="T294" s="19">
        <f t="shared" si="71"/>
        <v>1.1839295541999066</v>
      </c>
      <c r="U294" s="11">
        <v>0.76</v>
      </c>
      <c r="V294" s="11">
        <v>0.82</v>
      </c>
      <c r="W294" s="11">
        <v>0.86</v>
      </c>
      <c r="X294" s="20">
        <f t="shared" si="72"/>
        <v>0.81333333333333335</v>
      </c>
      <c r="Y294" s="9">
        <f>IF(L294&gt;0,((P294*1000)/(X294*(L294*100))),"")</f>
        <v>80.501111009485271</v>
      </c>
      <c r="Z294" s="6">
        <f t="shared" si="73"/>
        <v>55.416666666666664</v>
      </c>
      <c r="AA294" s="7"/>
    </row>
    <row r="295" spans="1:27" x14ac:dyDescent="0.3">
      <c r="A295" s="31" t="s">
        <v>187</v>
      </c>
      <c r="B295" s="31" t="s">
        <v>483</v>
      </c>
      <c r="C295" s="31" t="s">
        <v>474</v>
      </c>
      <c r="D295" s="31" t="s">
        <v>478</v>
      </c>
      <c r="E295" s="31" t="s">
        <v>584</v>
      </c>
      <c r="F295" s="26">
        <v>5</v>
      </c>
      <c r="G295" s="26">
        <v>5</v>
      </c>
      <c r="H295" s="6">
        <v>375</v>
      </c>
      <c r="I295" s="6">
        <v>190</v>
      </c>
      <c r="J295" s="9">
        <f t="shared" si="70"/>
        <v>0.50666666666666671</v>
      </c>
      <c r="K295" s="2" t="s">
        <v>8</v>
      </c>
      <c r="L295" s="12">
        <v>20.433</v>
      </c>
      <c r="M295" s="6">
        <v>18.751999999999999</v>
      </c>
      <c r="N295" s="6">
        <v>19.21</v>
      </c>
      <c r="O295" s="12">
        <f t="shared" ref="O295:O326" si="74">IF(M295&gt;0,(N295/SQRT(M295)),"")</f>
        <v>4.4361228815415519</v>
      </c>
      <c r="P295" s="10">
        <v>118.3</v>
      </c>
      <c r="Q295" s="11">
        <v>1.99</v>
      </c>
      <c r="R295" s="6">
        <f>IF(L295&gt;0,((L295/P295)*100),"")</f>
        <v>17.272189349112427</v>
      </c>
      <c r="S295" s="6">
        <f t="shared" si="65"/>
        <v>57.896539910928396</v>
      </c>
      <c r="T295" s="19">
        <f t="shared" si="71"/>
        <v>1.2373473903743408</v>
      </c>
      <c r="U295" s="11">
        <v>0.62</v>
      </c>
      <c r="V295" s="11">
        <v>0.81</v>
      </c>
      <c r="W295" s="11">
        <v>0.66</v>
      </c>
      <c r="X295" s="20">
        <f t="shared" si="72"/>
        <v>0.69666666666666677</v>
      </c>
      <c r="Y295" s="9">
        <f>IF(L295&gt;0,((P295*1000)/(X295*(L295*100))),"")</f>
        <v>83.105081211858931</v>
      </c>
      <c r="Z295" s="6">
        <f t="shared" si="73"/>
        <v>59.447236180904518</v>
      </c>
      <c r="AA295" s="7"/>
    </row>
    <row r="296" spans="1:27" x14ac:dyDescent="0.3">
      <c r="A296" s="31" t="s">
        <v>188</v>
      </c>
      <c r="B296" s="31" t="s">
        <v>483</v>
      </c>
      <c r="C296" s="31" t="s">
        <v>474</v>
      </c>
      <c r="D296" s="31" t="s">
        <v>478</v>
      </c>
      <c r="E296" s="31" t="s">
        <v>584</v>
      </c>
      <c r="F296" s="26">
        <v>5</v>
      </c>
      <c r="G296" s="26">
        <v>5</v>
      </c>
      <c r="H296" s="6">
        <v>260</v>
      </c>
      <c r="I296" s="6">
        <v>51</v>
      </c>
      <c r="J296" s="9">
        <f t="shared" si="70"/>
        <v>0.19615384615384615</v>
      </c>
      <c r="K296" s="2" t="s">
        <v>8</v>
      </c>
      <c r="L296" s="12">
        <v>19.279</v>
      </c>
      <c r="M296" s="6">
        <v>16.475999999999999</v>
      </c>
      <c r="N296" s="6">
        <v>18.291</v>
      </c>
      <c r="O296" s="12">
        <f t="shared" si="74"/>
        <v>4.506211360224385</v>
      </c>
      <c r="P296" s="10">
        <v>85</v>
      </c>
      <c r="Q296" s="11">
        <v>1.95</v>
      </c>
      <c r="R296" s="6">
        <f>IF(L296&gt;0,((L296/P296)*100),"")</f>
        <v>22.681176470588234</v>
      </c>
      <c r="S296" s="6">
        <f t="shared" si="65"/>
        <v>44.08942372529696</v>
      </c>
      <c r="T296" s="19">
        <f t="shared" si="71"/>
        <v>1.3556655776209261</v>
      </c>
      <c r="U296" s="11">
        <v>0.74</v>
      </c>
      <c r="V296" s="11">
        <v>0.76</v>
      </c>
      <c r="W296" s="11">
        <v>0.73</v>
      </c>
      <c r="X296" s="20">
        <f t="shared" si="72"/>
        <v>0.74333333333333329</v>
      </c>
      <c r="Y296" s="9">
        <f>IF(L296&gt;0,((P296*1000)/(X296*(L296*100))),"")</f>
        <v>59.313126087843436</v>
      </c>
      <c r="Z296" s="6">
        <f t="shared" si="73"/>
        <v>43.589743589743591</v>
      </c>
      <c r="AA296" s="7"/>
    </row>
    <row r="297" spans="1:27" x14ac:dyDescent="0.3">
      <c r="A297" s="31" t="s">
        <v>189</v>
      </c>
      <c r="B297" s="31" t="s">
        <v>483</v>
      </c>
      <c r="C297" s="31" t="s">
        <v>474</v>
      </c>
      <c r="D297" s="31" t="s">
        <v>478</v>
      </c>
      <c r="E297" s="31" t="s">
        <v>584</v>
      </c>
      <c r="F297" s="26">
        <v>5</v>
      </c>
      <c r="G297" s="26">
        <v>5</v>
      </c>
      <c r="H297" s="6">
        <v>374</v>
      </c>
      <c r="I297" s="6">
        <v>156</v>
      </c>
      <c r="J297" s="9">
        <f t="shared" si="70"/>
        <v>0.41711229946524064</v>
      </c>
      <c r="K297" s="2" t="s">
        <v>8</v>
      </c>
      <c r="L297" s="12">
        <v>27.088000000000001</v>
      </c>
      <c r="M297" s="6">
        <v>23.422999999999998</v>
      </c>
      <c r="N297" s="6">
        <v>22.399000000000001</v>
      </c>
      <c r="O297" s="12">
        <f t="shared" si="74"/>
        <v>4.6281494075363723</v>
      </c>
      <c r="P297" s="10">
        <v>166.6</v>
      </c>
      <c r="Q297" s="11">
        <v>3.06</v>
      </c>
      <c r="R297" s="6">
        <f>IF(L297&gt;0,((L297/P297)*100),"")</f>
        <v>16.259303721488596</v>
      </c>
      <c r="S297" s="6">
        <f t="shared" si="65"/>
        <v>61.503248670998232</v>
      </c>
      <c r="T297" s="19">
        <f t="shared" si="71"/>
        <v>1.2111019436940913</v>
      </c>
      <c r="U297" s="11">
        <v>0.75</v>
      </c>
      <c r="V297" s="11">
        <v>0.74</v>
      </c>
      <c r="W297" s="11">
        <v>0.7</v>
      </c>
      <c r="X297" s="20">
        <f t="shared" si="72"/>
        <v>0.73</v>
      </c>
      <c r="Y297" s="9">
        <f>IF(L297&gt;0,((P297*1000)/(X297*(L297*100))),"")</f>
        <v>84.251025576709907</v>
      </c>
      <c r="Z297" s="6">
        <f t="shared" si="73"/>
        <v>54.444444444444443</v>
      </c>
      <c r="AA297" s="7"/>
    </row>
    <row r="298" spans="1:27" x14ac:dyDescent="0.3">
      <c r="A298" s="31" t="s">
        <v>190</v>
      </c>
      <c r="B298" s="31" t="s">
        <v>483</v>
      </c>
      <c r="C298" s="31" t="s">
        <v>474</v>
      </c>
      <c r="D298" s="31" t="s">
        <v>478</v>
      </c>
      <c r="E298" s="31" t="s">
        <v>585</v>
      </c>
      <c r="F298" s="26">
        <v>5</v>
      </c>
      <c r="G298" s="26">
        <v>5</v>
      </c>
      <c r="H298" s="6">
        <v>296</v>
      </c>
      <c r="I298" s="6">
        <v>191</v>
      </c>
      <c r="J298" s="9">
        <f t="shared" si="70"/>
        <v>0.64527027027027029</v>
      </c>
      <c r="K298" s="2" t="s">
        <v>8</v>
      </c>
      <c r="L298" s="12">
        <v>24.452000000000002</v>
      </c>
      <c r="M298" s="6">
        <v>21.66</v>
      </c>
      <c r="N298" s="6">
        <v>19.347999999999999</v>
      </c>
      <c r="O298" s="12">
        <f t="shared" si="74"/>
        <v>4.1572568020499059</v>
      </c>
      <c r="P298" s="10">
        <v>183</v>
      </c>
      <c r="Q298" s="11">
        <v>2.81</v>
      </c>
      <c r="R298" s="6">
        <f t="shared" ref="R298:R361" si="75">IF(L298&gt;0,((L298/P298)*100),"")</f>
        <v>13.361748633879783</v>
      </c>
      <c r="S298" s="6">
        <f t="shared" si="65"/>
        <v>74.840503844266308</v>
      </c>
      <c r="T298" s="19">
        <f t="shared" si="71"/>
        <v>1.1258632973873133</v>
      </c>
      <c r="U298" s="11">
        <v>0.68</v>
      </c>
      <c r="V298" s="11">
        <v>0.83</v>
      </c>
      <c r="W298" s="11">
        <v>0.73</v>
      </c>
      <c r="X298" s="20">
        <f t="shared" si="72"/>
        <v>0.7466666666666667</v>
      </c>
      <c r="Y298" s="9">
        <f t="shared" ref="Y298:Y361" si="76">IF(L298&gt;0,((P298*1000)/(X298*(L298*100))),"")</f>
        <v>100.23281764857094</v>
      </c>
      <c r="Z298" s="6">
        <f t="shared" si="73"/>
        <v>65.12455516014235</v>
      </c>
      <c r="AA298" s="7"/>
    </row>
    <row r="299" spans="1:27" x14ac:dyDescent="0.3">
      <c r="A299" s="31" t="s">
        <v>191</v>
      </c>
      <c r="B299" s="31" t="s">
        <v>483</v>
      </c>
      <c r="C299" s="31" t="s">
        <v>474</v>
      </c>
      <c r="D299" s="31" t="s">
        <v>478</v>
      </c>
      <c r="E299" s="31" t="s">
        <v>585</v>
      </c>
      <c r="F299" s="26">
        <v>5</v>
      </c>
      <c r="G299" s="26">
        <v>5</v>
      </c>
      <c r="H299" s="6">
        <v>455</v>
      </c>
      <c r="I299" s="6">
        <v>123</v>
      </c>
      <c r="J299" s="9">
        <f t="shared" si="70"/>
        <v>0.27032967032967031</v>
      </c>
      <c r="K299" s="2" t="s">
        <v>8</v>
      </c>
      <c r="L299" s="12">
        <v>24.393999999999998</v>
      </c>
      <c r="M299" s="6">
        <v>21.888999999999999</v>
      </c>
      <c r="N299" s="6">
        <v>21.802</v>
      </c>
      <c r="O299" s="12">
        <f t="shared" si="74"/>
        <v>4.6599727241822881</v>
      </c>
      <c r="P299" s="10">
        <v>136.5</v>
      </c>
      <c r="Q299" s="11">
        <v>2.73</v>
      </c>
      <c r="R299" s="6">
        <f t="shared" si="75"/>
        <v>17.871062271062268</v>
      </c>
      <c r="S299" s="6">
        <f t="shared" si="65"/>
        <v>55.95638271706158</v>
      </c>
      <c r="T299" s="19">
        <f t="shared" si="71"/>
        <v>1.2521503681043673</v>
      </c>
      <c r="U299" s="11">
        <v>0.78</v>
      </c>
      <c r="V299" s="11">
        <v>0.9</v>
      </c>
      <c r="W299" s="11">
        <v>0.78</v>
      </c>
      <c r="X299" s="20">
        <f t="shared" si="72"/>
        <v>0.82</v>
      </c>
      <c r="Y299" s="9">
        <f t="shared" si="76"/>
        <v>68.239491118367781</v>
      </c>
      <c r="Z299" s="6">
        <f t="shared" si="73"/>
        <v>50</v>
      </c>
      <c r="AA299" s="7"/>
    </row>
    <row r="300" spans="1:27" x14ac:dyDescent="0.3">
      <c r="A300" s="31" t="s">
        <v>192</v>
      </c>
      <c r="B300" s="31" t="s">
        <v>483</v>
      </c>
      <c r="C300" s="31" t="s">
        <v>474</v>
      </c>
      <c r="D300" s="31" t="s">
        <v>478</v>
      </c>
      <c r="E300" s="31" t="s">
        <v>585</v>
      </c>
      <c r="F300" s="26">
        <v>5</v>
      </c>
      <c r="G300" s="26">
        <v>5</v>
      </c>
      <c r="H300" s="6">
        <v>396</v>
      </c>
      <c r="I300" s="6">
        <v>126</v>
      </c>
      <c r="J300" s="9">
        <f t="shared" si="70"/>
        <v>0.31818181818181818</v>
      </c>
      <c r="K300" s="2" t="s">
        <v>8</v>
      </c>
      <c r="L300" s="12">
        <v>29.405999999999999</v>
      </c>
      <c r="M300" s="6">
        <v>26.015000000000001</v>
      </c>
      <c r="N300" s="6">
        <v>22.800999999999998</v>
      </c>
      <c r="O300" s="12">
        <f t="shared" si="74"/>
        <v>4.4703546578392714</v>
      </c>
      <c r="P300" s="10">
        <v>148.5</v>
      </c>
      <c r="Q300" s="11">
        <v>3.6</v>
      </c>
      <c r="R300" s="6">
        <f t="shared" si="75"/>
        <v>19.802020202020202</v>
      </c>
      <c r="S300" s="6">
        <f t="shared" si="65"/>
        <v>50.499897980004079</v>
      </c>
      <c r="T300" s="19">
        <f t="shared" si="71"/>
        <v>1.2967094992430421</v>
      </c>
      <c r="U300" s="11">
        <v>0.82</v>
      </c>
      <c r="V300" s="11">
        <v>0.91</v>
      </c>
      <c r="W300" s="11">
        <v>0.79</v>
      </c>
      <c r="X300" s="20">
        <f t="shared" si="72"/>
        <v>0.84</v>
      </c>
      <c r="Y300" s="9">
        <f t="shared" si="76"/>
        <v>60.118926166671528</v>
      </c>
      <c r="Z300" s="6">
        <f t="shared" si="73"/>
        <v>41.25</v>
      </c>
      <c r="AA300" s="7"/>
    </row>
    <row r="301" spans="1:27" x14ac:dyDescent="0.3">
      <c r="A301" s="31" t="s">
        <v>193</v>
      </c>
      <c r="B301" s="31" t="s">
        <v>483</v>
      </c>
      <c r="C301" s="31" t="s">
        <v>474</v>
      </c>
      <c r="D301" s="31" t="s">
        <v>478</v>
      </c>
      <c r="E301" s="31" t="s">
        <v>585</v>
      </c>
      <c r="F301" s="26">
        <v>5</v>
      </c>
      <c r="G301" s="26">
        <v>5</v>
      </c>
      <c r="H301" s="6">
        <v>380</v>
      </c>
      <c r="I301" s="6">
        <v>102</v>
      </c>
      <c r="J301" s="9">
        <f t="shared" si="70"/>
        <v>0.26842105263157895</v>
      </c>
      <c r="K301" s="2" t="s">
        <v>8</v>
      </c>
      <c r="L301" s="12">
        <v>22.561</v>
      </c>
      <c r="M301" s="6">
        <v>20.259</v>
      </c>
      <c r="N301" s="6">
        <v>19.427</v>
      </c>
      <c r="O301" s="12">
        <f t="shared" si="74"/>
        <v>4.3161520727540346</v>
      </c>
      <c r="P301" s="10">
        <v>135.4</v>
      </c>
      <c r="Q301" s="11">
        <v>2.42</v>
      </c>
      <c r="R301" s="6">
        <f t="shared" si="75"/>
        <v>16.66248153618907</v>
      </c>
      <c r="S301" s="6">
        <f t="shared" si="65"/>
        <v>60.015070253978102</v>
      </c>
      <c r="T301" s="19">
        <f t="shared" si="71"/>
        <v>1.2217396811774659</v>
      </c>
      <c r="U301" s="11">
        <v>0.74</v>
      </c>
      <c r="V301" s="11">
        <v>0.87</v>
      </c>
      <c r="W301" s="11">
        <v>0.77</v>
      </c>
      <c r="X301" s="20">
        <f t="shared" si="72"/>
        <v>0.79333333333333333</v>
      </c>
      <c r="Y301" s="9">
        <f t="shared" si="76"/>
        <v>75.649248219300134</v>
      </c>
      <c r="Z301" s="6">
        <f t="shared" si="73"/>
        <v>55.950413223140501</v>
      </c>
      <c r="AA301" s="7"/>
    </row>
    <row r="302" spans="1:27" x14ac:dyDescent="0.3">
      <c r="A302" s="31" t="s">
        <v>194</v>
      </c>
      <c r="B302" s="31" t="s">
        <v>483</v>
      </c>
      <c r="C302" s="31" t="s">
        <v>474</v>
      </c>
      <c r="D302" s="31" t="s">
        <v>478</v>
      </c>
      <c r="E302" s="31" t="s">
        <v>585</v>
      </c>
      <c r="F302" s="26">
        <v>5</v>
      </c>
      <c r="G302" s="26">
        <v>5</v>
      </c>
      <c r="H302" s="6">
        <v>483</v>
      </c>
      <c r="I302" s="6">
        <v>137</v>
      </c>
      <c r="J302" s="9">
        <f t="shared" si="70"/>
        <v>0.28364389233954451</v>
      </c>
      <c r="K302" s="2" t="s">
        <v>8</v>
      </c>
      <c r="L302" s="12">
        <v>17.527000000000001</v>
      </c>
      <c r="M302" s="6">
        <v>14.881</v>
      </c>
      <c r="N302" s="6">
        <v>17.606999999999999</v>
      </c>
      <c r="O302" s="12">
        <f t="shared" si="74"/>
        <v>4.5642487562825194</v>
      </c>
      <c r="P302" s="10">
        <v>92.399999999999991</v>
      </c>
      <c r="Q302" s="11">
        <v>1.9</v>
      </c>
      <c r="R302" s="6">
        <f t="shared" si="75"/>
        <v>18.96861471861472</v>
      </c>
      <c r="S302" s="6">
        <f t="shared" si="65"/>
        <v>52.718662634792032</v>
      </c>
      <c r="T302" s="19">
        <f t="shared" si="71"/>
        <v>1.2780356154416839</v>
      </c>
      <c r="U302" s="11">
        <v>0.63</v>
      </c>
      <c r="V302" s="11">
        <v>0.73</v>
      </c>
      <c r="W302" s="11">
        <v>0.64</v>
      </c>
      <c r="X302" s="20">
        <f t="shared" si="72"/>
        <v>0.66666666666666663</v>
      </c>
      <c r="Y302" s="9">
        <f t="shared" si="76"/>
        <v>79.077993952188038</v>
      </c>
      <c r="Z302" s="6">
        <f t="shared" si="73"/>
        <v>48.631578947368418</v>
      </c>
      <c r="AA302" s="7"/>
    </row>
    <row r="303" spans="1:27" x14ac:dyDescent="0.3">
      <c r="A303" s="31" t="s">
        <v>195</v>
      </c>
      <c r="B303" s="31" t="s">
        <v>483</v>
      </c>
      <c r="C303" s="31" t="s">
        <v>474</v>
      </c>
      <c r="D303" s="31" t="s">
        <v>478</v>
      </c>
      <c r="E303" s="31" t="s">
        <v>586</v>
      </c>
      <c r="F303" s="26">
        <v>5</v>
      </c>
      <c r="G303" s="26">
        <v>5</v>
      </c>
      <c r="H303" s="6">
        <v>169</v>
      </c>
      <c r="I303" s="6">
        <v>28</v>
      </c>
      <c r="J303" s="9">
        <f t="shared" si="70"/>
        <v>0.16568047337278108</v>
      </c>
      <c r="K303" s="2" t="s">
        <v>8</v>
      </c>
      <c r="L303" s="12">
        <v>3.698</v>
      </c>
      <c r="M303" s="6">
        <v>2.891</v>
      </c>
      <c r="N303" s="6">
        <v>7.641</v>
      </c>
      <c r="O303" s="12">
        <f t="shared" si="74"/>
        <v>4.4939284533265687</v>
      </c>
      <c r="P303" s="10">
        <v>15</v>
      </c>
      <c r="Q303" s="11">
        <v>0.3</v>
      </c>
      <c r="R303" s="6">
        <f t="shared" si="75"/>
        <v>24.653333333333332</v>
      </c>
      <c r="S303" s="6">
        <f t="shared" si="65"/>
        <v>40.562466197944836</v>
      </c>
      <c r="T303" s="19">
        <f t="shared" si="71"/>
        <v>1.391875647767473</v>
      </c>
      <c r="U303" s="11">
        <v>0.84</v>
      </c>
      <c r="V303" s="11">
        <v>0.98</v>
      </c>
      <c r="W303" s="11">
        <v>0.86</v>
      </c>
      <c r="X303" s="20">
        <f t="shared" si="72"/>
        <v>0.8933333333333332</v>
      </c>
      <c r="Y303" s="9">
        <f t="shared" si="76"/>
        <v>45.405745743968104</v>
      </c>
      <c r="Z303" s="6">
        <f t="shared" si="73"/>
        <v>50</v>
      </c>
      <c r="AA303" s="7"/>
    </row>
    <row r="304" spans="1:27" x14ac:dyDescent="0.3">
      <c r="A304" s="31" t="s">
        <v>196</v>
      </c>
      <c r="B304" s="31" t="s">
        <v>483</v>
      </c>
      <c r="C304" s="31" t="s">
        <v>474</v>
      </c>
      <c r="D304" s="31" t="s">
        <v>478</v>
      </c>
      <c r="E304" s="31" t="s">
        <v>586</v>
      </c>
      <c r="F304" s="26">
        <v>5</v>
      </c>
      <c r="G304" s="26">
        <v>5</v>
      </c>
      <c r="H304" s="6">
        <v>380</v>
      </c>
      <c r="I304" s="6">
        <v>181</v>
      </c>
      <c r="J304" s="9">
        <f t="shared" si="70"/>
        <v>0.47631578947368419</v>
      </c>
      <c r="K304" s="2" t="s">
        <v>8</v>
      </c>
      <c r="L304" s="12">
        <v>25.122</v>
      </c>
      <c r="M304" s="6">
        <v>21.559000000000001</v>
      </c>
      <c r="N304" s="6">
        <v>19.462</v>
      </c>
      <c r="O304" s="12">
        <f t="shared" si="74"/>
        <v>4.1915356275496949</v>
      </c>
      <c r="P304" s="10">
        <v>202.5</v>
      </c>
      <c r="Q304" s="11">
        <v>2.91</v>
      </c>
      <c r="R304" s="6">
        <f t="shared" si="75"/>
        <v>12.405925925925926</v>
      </c>
      <c r="S304" s="6">
        <f t="shared" si="65"/>
        <v>80.606639598758065</v>
      </c>
      <c r="T304" s="19">
        <f t="shared" si="71"/>
        <v>1.0936291837241867</v>
      </c>
      <c r="U304" s="11">
        <v>0.86</v>
      </c>
      <c r="V304" s="11">
        <v>0.95</v>
      </c>
      <c r="W304" s="11">
        <v>0.85</v>
      </c>
      <c r="X304" s="20">
        <f t="shared" si="72"/>
        <v>0.88666666666666671</v>
      </c>
      <c r="Y304" s="9">
        <f t="shared" si="76"/>
        <v>90.909743908373756</v>
      </c>
      <c r="Z304" s="6">
        <f t="shared" si="73"/>
        <v>69.587628865979383</v>
      </c>
      <c r="AA304" s="7"/>
    </row>
    <row r="305" spans="1:27" x14ac:dyDescent="0.3">
      <c r="A305" s="31" t="s">
        <v>197</v>
      </c>
      <c r="B305" s="31" t="s">
        <v>483</v>
      </c>
      <c r="C305" s="31" t="s">
        <v>474</v>
      </c>
      <c r="D305" s="31" t="s">
        <v>478</v>
      </c>
      <c r="E305" s="31" t="s">
        <v>586</v>
      </c>
      <c r="F305" s="26">
        <v>5</v>
      </c>
      <c r="G305" s="26">
        <v>5</v>
      </c>
      <c r="H305" s="6">
        <v>424</v>
      </c>
      <c r="I305" s="6">
        <v>126</v>
      </c>
      <c r="J305" s="9">
        <f t="shared" si="70"/>
        <v>0.29716981132075471</v>
      </c>
      <c r="K305" s="2" t="s">
        <v>8</v>
      </c>
      <c r="L305" s="12">
        <v>26.6</v>
      </c>
      <c r="M305" s="6">
        <v>24.654</v>
      </c>
      <c r="N305" s="6">
        <v>22.486000000000001</v>
      </c>
      <c r="O305" s="12">
        <f t="shared" si="74"/>
        <v>4.5286474274004078</v>
      </c>
      <c r="P305" s="10">
        <v>141.4</v>
      </c>
      <c r="Q305" s="16">
        <v>2.95</v>
      </c>
      <c r="R305" s="6">
        <f t="shared" si="75"/>
        <v>18.811881188118811</v>
      </c>
      <c r="S305" s="6">
        <f t="shared" si="65"/>
        <v>53.157894736842103</v>
      </c>
      <c r="T305" s="19">
        <f t="shared" si="71"/>
        <v>1.2744322271701864</v>
      </c>
      <c r="U305" s="11">
        <v>0.72</v>
      </c>
      <c r="V305" s="11">
        <v>0.83</v>
      </c>
      <c r="W305" s="11">
        <v>0.8</v>
      </c>
      <c r="X305" s="20">
        <f t="shared" si="72"/>
        <v>0.78333333333333321</v>
      </c>
      <c r="Y305" s="9">
        <f t="shared" si="76"/>
        <v>67.861142217245245</v>
      </c>
      <c r="Z305" s="6">
        <f t="shared" si="73"/>
        <v>47.932203389830505</v>
      </c>
      <c r="AA305" s="7"/>
    </row>
    <row r="306" spans="1:27" x14ac:dyDescent="0.3">
      <c r="A306" s="31" t="s">
        <v>198</v>
      </c>
      <c r="B306" s="31" t="s">
        <v>483</v>
      </c>
      <c r="C306" s="31" t="s">
        <v>474</v>
      </c>
      <c r="D306" s="31" t="s">
        <v>478</v>
      </c>
      <c r="E306" s="31" t="s">
        <v>586</v>
      </c>
      <c r="F306" s="26">
        <v>5</v>
      </c>
      <c r="G306" s="26">
        <v>5</v>
      </c>
      <c r="H306" s="6">
        <v>370</v>
      </c>
      <c r="I306" s="6">
        <v>156</v>
      </c>
      <c r="J306" s="9">
        <f t="shared" si="70"/>
        <v>0.42162162162162165</v>
      </c>
      <c r="K306" s="2" t="s">
        <v>8</v>
      </c>
      <c r="L306" s="12">
        <v>20.177</v>
      </c>
      <c r="M306" s="6">
        <v>17.416</v>
      </c>
      <c r="N306" s="6">
        <v>17.792000000000002</v>
      </c>
      <c r="O306" s="12">
        <f t="shared" si="74"/>
        <v>4.2633458214198283</v>
      </c>
      <c r="P306" s="10">
        <v>106.7</v>
      </c>
      <c r="Q306" s="11">
        <v>2.13</v>
      </c>
      <c r="R306" s="6">
        <f t="shared" si="75"/>
        <v>18.910028116213681</v>
      </c>
      <c r="S306" s="6">
        <f t="shared" si="65"/>
        <v>52.881994350002486</v>
      </c>
      <c r="T306" s="19">
        <f t="shared" si="71"/>
        <v>1.2766921745725583</v>
      </c>
      <c r="U306" s="11">
        <v>0.83</v>
      </c>
      <c r="V306" s="11">
        <v>0.94</v>
      </c>
      <c r="W306" s="11">
        <v>0.75</v>
      </c>
      <c r="X306" s="20">
        <f t="shared" si="72"/>
        <v>0.84</v>
      </c>
      <c r="Y306" s="9">
        <f t="shared" si="76"/>
        <v>62.954755178574381</v>
      </c>
      <c r="Z306" s="6">
        <f t="shared" si="73"/>
        <v>50.093896713615024</v>
      </c>
      <c r="AA306" s="7"/>
    </row>
    <row r="307" spans="1:27" x14ac:dyDescent="0.3">
      <c r="A307" s="31" t="s">
        <v>199</v>
      </c>
      <c r="B307" s="31" t="s">
        <v>483</v>
      </c>
      <c r="C307" s="31" t="s">
        <v>474</v>
      </c>
      <c r="D307" s="31" t="s">
        <v>478</v>
      </c>
      <c r="E307" s="31" t="s">
        <v>586</v>
      </c>
      <c r="F307" s="26">
        <v>5</v>
      </c>
      <c r="G307" s="26">
        <v>5</v>
      </c>
      <c r="H307" s="6">
        <v>375</v>
      </c>
      <c r="I307" s="6">
        <v>214</v>
      </c>
      <c r="J307" s="9">
        <f t="shared" si="70"/>
        <v>0.57066666666666666</v>
      </c>
      <c r="K307" s="2" t="s">
        <v>8</v>
      </c>
      <c r="L307" s="12">
        <v>15.327</v>
      </c>
      <c r="M307" s="6">
        <v>13.262</v>
      </c>
      <c r="N307" s="6">
        <v>17.056999999999999</v>
      </c>
      <c r="O307" s="12">
        <f t="shared" si="74"/>
        <v>4.6837977935081723</v>
      </c>
      <c r="P307" s="10">
        <v>88.7</v>
      </c>
      <c r="Q307" s="11">
        <v>1.49</v>
      </c>
      <c r="R307" s="6">
        <f t="shared" si="75"/>
        <v>17.279594137542276</v>
      </c>
      <c r="S307" s="6">
        <f t="shared" si="65"/>
        <v>57.871729627454826</v>
      </c>
      <c r="T307" s="19">
        <f t="shared" si="71"/>
        <v>1.2375335375701995</v>
      </c>
      <c r="U307" s="11">
        <v>0.69</v>
      </c>
      <c r="V307" s="11">
        <v>0.79</v>
      </c>
      <c r="W307" s="11">
        <v>0.69</v>
      </c>
      <c r="X307" s="20">
        <f t="shared" si="72"/>
        <v>0.72333333333333327</v>
      </c>
      <c r="Y307" s="9">
        <f t="shared" si="76"/>
        <v>80.006999484960573</v>
      </c>
      <c r="Z307" s="6">
        <f t="shared" si="73"/>
        <v>59.530201342281885</v>
      </c>
      <c r="AA307" s="7"/>
    </row>
    <row r="308" spans="1:27" x14ac:dyDescent="0.3">
      <c r="A308" s="31" t="s">
        <v>200</v>
      </c>
      <c r="B308" s="31" t="s">
        <v>483</v>
      </c>
      <c r="C308" s="31" t="s">
        <v>474</v>
      </c>
      <c r="D308" s="31" t="s">
        <v>478</v>
      </c>
      <c r="E308" s="31" t="s">
        <v>587</v>
      </c>
      <c r="F308" s="26">
        <v>5</v>
      </c>
      <c r="G308" s="26">
        <v>5</v>
      </c>
      <c r="H308" s="6">
        <v>336</v>
      </c>
      <c r="I308" s="6">
        <v>125</v>
      </c>
      <c r="J308" s="9">
        <f t="shared" si="70"/>
        <v>0.37202380952380953</v>
      </c>
      <c r="K308" s="2" t="s">
        <v>8</v>
      </c>
      <c r="L308" s="12">
        <v>28.719000000000001</v>
      </c>
      <c r="M308" s="6">
        <v>25.254999999999999</v>
      </c>
      <c r="N308" s="6">
        <v>23.693000000000001</v>
      </c>
      <c r="O308" s="12">
        <f t="shared" si="74"/>
        <v>4.714616458926562</v>
      </c>
      <c r="P308" s="10">
        <v>141.9</v>
      </c>
      <c r="Q308" s="11">
        <v>3.34</v>
      </c>
      <c r="R308" s="6">
        <f t="shared" si="75"/>
        <v>20.238900634249472</v>
      </c>
      <c r="S308" s="6">
        <f t="shared" si="65"/>
        <v>49.40979839130889</v>
      </c>
      <c r="T308" s="19">
        <f t="shared" si="71"/>
        <v>1.3061869181753614</v>
      </c>
      <c r="U308" s="11">
        <v>0.78</v>
      </c>
      <c r="V308" s="11">
        <v>0.88</v>
      </c>
      <c r="W308" s="11">
        <v>0.78</v>
      </c>
      <c r="X308" s="20">
        <f t="shared" si="72"/>
        <v>0.81333333333333346</v>
      </c>
      <c r="Y308" s="9">
        <f t="shared" si="76"/>
        <v>60.749752120461743</v>
      </c>
      <c r="Z308" s="6">
        <f t="shared" si="73"/>
        <v>42.485029940119766</v>
      </c>
      <c r="AA308" s="7"/>
    </row>
    <row r="309" spans="1:27" x14ac:dyDescent="0.3">
      <c r="A309" s="31" t="s">
        <v>201</v>
      </c>
      <c r="B309" s="31" t="s">
        <v>483</v>
      </c>
      <c r="C309" s="31" t="s">
        <v>474</v>
      </c>
      <c r="D309" s="31" t="s">
        <v>478</v>
      </c>
      <c r="E309" s="31" t="s">
        <v>587</v>
      </c>
      <c r="F309" s="26">
        <v>5</v>
      </c>
      <c r="G309" s="26">
        <v>5</v>
      </c>
      <c r="H309" s="6">
        <v>406</v>
      </c>
      <c r="I309" s="6">
        <v>175</v>
      </c>
      <c r="J309" s="9">
        <f t="shared" si="70"/>
        <v>0.43103448275862066</v>
      </c>
      <c r="K309" s="2" t="s">
        <v>8</v>
      </c>
      <c r="L309" s="12">
        <v>23.178000000000001</v>
      </c>
      <c r="M309" s="6">
        <v>20.614999999999998</v>
      </c>
      <c r="N309" s="6">
        <v>20.007999999999999</v>
      </c>
      <c r="O309" s="12">
        <f t="shared" si="74"/>
        <v>4.4066850193278251</v>
      </c>
      <c r="P309" s="10">
        <v>117.5</v>
      </c>
      <c r="Q309" s="11">
        <v>2.42</v>
      </c>
      <c r="R309" s="6">
        <f t="shared" si="75"/>
        <v>19.725957446808511</v>
      </c>
      <c r="S309" s="6">
        <f t="shared" si="65"/>
        <v>50.694624212615409</v>
      </c>
      <c r="T309" s="19">
        <f t="shared" si="71"/>
        <v>1.295038091920709</v>
      </c>
      <c r="U309" s="11">
        <v>0.7</v>
      </c>
      <c r="V309" s="11">
        <v>0.83</v>
      </c>
      <c r="W309" s="11">
        <v>0.75</v>
      </c>
      <c r="X309" s="20">
        <f t="shared" si="72"/>
        <v>0.7599999999999999</v>
      </c>
      <c r="Y309" s="9">
        <f t="shared" si="76"/>
        <v>66.703452911336072</v>
      </c>
      <c r="Z309" s="6">
        <f t="shared" si="73"/>
        <v>48.553719008264466</v>
      </c>
      <c r="AA309" s="7"/>
    </row>
    <row r="310" spans="1:27" x14ac:dyDescent="0.3">
      <c r="A310" s="31" t="s">
        <v>202</v>
      </c>
      <c r="B310" s="31" t="s">
        <v>483</v>
      </c>
      <c r="C310" s="31" t="s">
        <v>474</v>
      </c>
      <c r="D310" s="31" t="s">
        <v>478</v>
      </c>
      <c r="E310" s="31" t="s">
        <v>587</v>
      </c>
      <c r="F310" s="26">
        <v>5</v>
      </c>
      <c r="G310" s="26">
        <v>5</v>
      </c>
      <c r="H310" s="6">
        <v>374</v>
      </c>
      <c r="I310" s="6">
        <v>163</v>
      </c>
      <c r="J310" s="9">
        <f t="shared" si="70"/>
        <v>0.43582887700534761</v>
      </c>
      <c r="K310" s="2" t="s">
        <v>8</v>
      </c>
      <c r="L310" s="12">
        <v>18.52</v>
      </c>
      <c r="M310" s="6">
        <v>15.007999999999999</v>
      </c>
      <c r="N310" s="6">
        <v>17.888000000000002</v>
      </c>
      <c r="O310" s="12">
        <f t="shared" si="74"/>
        <v>4.6174305891050018</v>
      </c>
      <c r="P310" s="10">
        <v>132.70000000000002</v>
      </c>
      <c r="Q310" s="11">
        <v>2.1800000000000002</v>
      </c>
      <c r="R310" s="6">
        <f t="shared" si="75"/>
        <v>13.956292388847022</v>
      </c>
      <c r="S310" s="6">
        <f t="shared" si="65"/>
        <v>71.652267818574529</v>
      </c>
      <c r="T310" s="19">
        <f t="shared" si="71"/>
        <v>1.14477005948148</v>
      </c>
      <c r="U310" s="11">
        <v>0.9</v>
      </c>
      <c r="V310" s="11">
        <v>0.94</v>
      </c>
      <c r="W310" s="11">
        <v>0.86</v>
      </c>
      <c r="X310" s="20">
        <f t="shared" si="72"/>
        <v>0.89999999999999991</v>
      </c>
      <c r="Y310" s="9">
        <f t="shared" si="76"/>
        <v>79.613630909527274</v>
      </c>
      <c r="Z310" s="6">
        <f t="shared" si="73"/>
        <v>60.871559633027523</v>
      </c>
      <c r="AA310" s="7"/>
    </row>
    <row r="311" spans="1:27" x14ac:dyDescent="0.3">
      <c r="A311" s="31" t="s">
        <v>203</v>
      </c>
      <c r="B311" s="31" t="s">
        <v>483</v>
      </c>
      <c r="C311" s="31" t="s">
        <v>474</v>
      </c>
      <c r="D311" s="31" t="s">
        <v>478</v>
      </c>
      <c r="E311" s="31" t="s">
        <v>587</v>
      </c>
      <c r="F311" s="26">
        <v>5</v>
      </c>
      <c r="G311" s="26">
        <v>5</v>
      </c>
      <c r="H311" s="6">
        <v>310</v>
      </c>
      <c r="I311" s="6">
        <v>85</v>
      </c>
      <c r="J311" s="9">
        <f t="shared" si="70"/>
        <v>0.27419354838709675</v>
      </c>
      <c r="K311" s="2" t="s">
        <v>8</v>
      </c>
      <c r="L311" s="12">
        <v>15.183999999999999</v>
      </c>
      <c r="M311" s="6">
        <v>13.256</v>
      </c>
      <c r="N311" s="6">
        <v>16.658000000000001</v>
      </c>
      <c r="O311" s="12">
        <f t="shared" si="74"/>
        <v>4.5752687558538128</v>
      </c>
      <c r="P311" s="10">
        <v>67.100000000000009</v>
      </c>
      <c r="Q311" s="11">
        <v>1.54</v>
      </c>
      <c r="R311" s="6">
        <f t="shared" si="75"/>
        <v>22.628912071535019</v>
      </c>
      <c r="S311" s="6">
        <f t="shared" si="65"/>
        <v>44.191253951527933</v>
      </c>
      <c r="T311" s="19">
        <f t="shared" si="71"/>
        <v>1.3546636749142253</v>
      </c>
      <c r="U311" s="11">
        <v>0.82</v>
      </c>
      <c r="V311" s="11">
        <v>0.85</v>
      </c>
      <c r="W311" s="11">
        <v>0.84</v>
      </c>
      <c r="X311" s="20">
        <f t="shared" si="72"/>
        <v>0.83666666666666656</v>
      </c>
      <c r="Y311" s="9">
        <f t="shared" si="76"/>
        <v>52.818231814575235</v>
      </c>
      <c r="Z311" s="6">
        <f t="shared" si="73"/>
        <v>43.571428571428577</v>
      </c>
      <c r="AA311" s="7"/>
    </row>
    <row r="312" spans="1:27" x14ac:dyDescent="0.3">
      <c r="A312" s="31" t="s">
        <v>204</v>
      </c>
      <c r="B312" s="31" t="s">
        <v>483</v>
      </c>
      <c r="C312" s="31" t="s">
        <v>474</v>
      </c>
      <c r="D312" s="31" t="s">
        <v>478</v>
      </c>
      <c r="E312" s="31" t="s">
        <v>587</v>
      </c>
      <c r="F312" s="26">
        <v>5</v>
      </c>
      <c r="G312" s="26">
        <v>5</v>
      </c>
      <c r="H312" s="6">
        <v>395</v>
      </c>
      <c r="I312" s="6">
        <v>140</v>
      </c>
      <c r="J312" s="9">
        <f t="shared" si="70"/>
        <v>0.35443037974683544</v>
      </c>
      <c r="K312" s="2" t="s">
        <v>8</v>
      </c>
      <c r="L312" s="12">
        <v>28.684000000000001</v>
      </c>
      <c r="M312" s="6">
        <v>26.143000000000001</v>
      </c>
      <c r="N312" s="6">
        <v>23.71</v>
      </c>
      <c r="O312" s="12">
        <f t="shared" si="74"/>
        <v>4.637178808680547</v>
      </c>
      <c r="P312" s="10">
        <v>160.20000000000002</v>
      </c>
      <c r="Q312" s="11">
        <v>3.04</v>
      </c>
      <c r="R312" s="6">
        <f t="shared" si="75"/>
        <v>17.905118601747812</v>
      </c>
      <c r="S312" s="6">
        <f t="shared" si="65"/>
        <v>55.849951192302328</v>
      </c>
      <c r="T312" s="19">
        <f t="shared" si="71"/>
        <v>1.2529772020814613</v>
      </c>
      <c r="U312" s="11">
        <v>0.77</v>
      </c>
      <c r="V312" s="11">
        <v>0.77</v>
      </c>
      <c r="W312" s="11">
        <v>0.71</v>
      </c>
      <c r="X312" s="20">
        <f t="shared" si="72"/>
        <v>0.75</v>
      </c>
      <c r="Y312" s="9">
        <f t="shared" si="76"/>
        <v>74.466601589736442</v>
      </c>
      <c r="Z312" s="6">
        <f t="shared" si="73"/>
        <v>52.697368421052637</v>
      </c>
      <c r="AA312" s="7"/>
    </row>
    <row r="313" spans="1:27" x14ac:dyDescent="0.3">
      <c r="A313" s="31" t="s">
        <v>205</v>
      </c>
      <c r="B313" s="31" t="s">
        <v>483</v>
      </c>
      <c r="C313" s="31" t="s">
        <v>474</v>
      </c>
      <c r="D313" s="31" t="s">
        <v>478</v>
      </c>
      <c r="E313" s="31" t="s">
        <v>588</v>
      </c>
      <c r="F313" s="26">
        <v>5</v>
      </c>
      <c r="G313" s="26">
        <v>5</v>
      </c>
      <c r="H313" s="6">
        <v>376</v>
      </c>
      <c r="I313" s="6">
        <v>185</v>
      </c>
      <c r="J313" s="9">
        <f t="shared" si="70"/>
        <v>0.49202127659574468</v>
      </c>
      <c r="K313" s="2" t="s">
        <v>8</v>
      </c>
      <c r="L313" s="12">
        <v>24.010999999999999</v>
      </c>
      <c r="M313" s="6">
        <v>21.1</v>
      </c>
      <c r="N313" s="6">
        <v>21.419</v>
      </c>
      <c r="O313" s="12">
        <f t="shared" si="74"/>
        <v>4.6629199860397064</v>
      </c>
      <c r="P313" s="10">
        <v>137.5</v>
      </c>
      <c r="Q313" s="11">
        <v>3.1</v>
      </c>
      <c r="R313" s="6">
        <f t="shared" si="75"/>
        <v>17.462545454545452</v>
      </c>
      <c r="S313" s="6">
        <f t="shared" si="65"/>
        <v>57.265420015826088</v>
      </c>
      <c r="T313" s="19">
        <f t="shared" si="71"/>
        <v>1.2421075495807967</v>
      </c>
      <c r="U313" s="11">
        <v>0.77</v>
      </c>
      <c r="V313" s="11">
        <v>0.85</v>
      </c>
      <c r="W313" s="11">
        <v>0.76</v>
      </c>
      <c r="X313" s="20">
        <f t="shared" si="72"/>
        <v>0.79333333333333333</v>
      </c>
      <c r="Y313" s="9">
        <f t="shared" si="76"/>
        <v>72.183302540957243</v>
      </c>
      <c r="Z313" s="6">
        <f t="shared" si="73"/>
        <v>44.354838709677416</v>
      </c>
      <c r="AA313" s="7"/>
    </row>
    <row r="314" spans="1:27" x14ac:dyDescent="0.3">
      <c r="A314" s="31" t="s">
        <v>206</v>
      </c>
      <c r="B314" s="31" t="s">
        <v>483</v>
      </c>
      <c r="C314" s="31" t="s">
        <v>474</v>
      </c>
      <c r="D314" s="31" t="s">
        <v>478</v>
      </c>
      <c r="E314" s="31" t="s">
        <v>588</v>
      </c>
      <c r="F314" s="26">
        <v>5</v>
      </c>
      <c r="G314" s="26">
        <v>5</v>
      </c>
      <c r="H314" s="6">
        <v>414</v>
      </c>
      <c r="I314" s="6">
        <v>242</v>
      </c>
      <c r="J314" s="9">
        <f t="shared" si="70"/>
        <v>0.58454106280193241</v>
      </c>
      <c r="K314" s="2" t="s">
        <v>8</v>
      </c>
      <c r="L314" s="12">
        <v>21.937000000000001</v>
      </c>
      <c r="M314" s="6">
        <v>19.856999999999999</v>
      </c>
      <c r="N314" s="6">
        <v>18.824999999999999</v>
      </c>
      <c r="O314" s="12">
        <f t="shared" si="74"/>
        <v>4.2245277473368947</v>
      </c>
      <c r="P314" s="10">
        <v>134</v>
      </c>
      <c r="Q314" s="11">
        <v>2.0299999999999998</v>
      </c>
      <c r="R314" s="6">
        <f t="shared" si="75"/>
        <v>16.370895522388061</v>
      </c>
      <c r="S314" s="6">
        <f t="shared" si="65"/>
        <v>61.084013310844689</v>
      </c>
      <c r="T314" s="19">
        <f t="shared" si="71"/>
        <v>1.2140724368825571</v>
      </c>
      <c r="U314" s="11">
        <v>0.72</v>
      </c>
      <c r="V314" s="11">
        <v>0.84</v>
      </c>
      <c r="W314" s="11">
        <v>0.72</v>
      </c>
      <c r="X314" s="20">
        <f t="shared" si="72"/>
        <v>0.76000000000000012</v>
      </c>
      <c r="Y314" s="9">
        <f t="shared" si="76"/>
        <v>80.373701724795623</v>
      </c>
      <c r="Z314" s="6">
        <f t="shared" si="73"/>
        <v>66.009852216748769</v>
      </c>
      <c r="AA314" s="7"/>
    </row>
    <row r="315" spans="1:27" x14ac:dyDescent="0.3">
      <c r="A315" s="31" t="s">
        <v>207</v>
      </c>
      <c r="B315" s="31" t="s">
        <v>483</v>
      </c>
      <c r="C315" s="31" t="s">
        <v>474</v>
      </c>
      <c r="D315" s="31" t="s">
        <v>478</v>
      </c>
      <c r="E315" s="31" t="s">
        <v>588</v>
      </c>
      <c r="F315" s="26">
        <v>5</v>
      </c>
      <c r="G315" s="26">
        <v>5</v>
      </c>
      <c r="H315" s="6">
        <v>361</v>
      </c>
      <c r="I315" s="6">
        <v>205</v>
      </c>
      <c r="J315" s="9">
        <f t="shared" si="70"/>
        <v>0.56786703601108035</v>
      </c>
      <c r="K315" s="2" t="s">
        <v>8</v>
      </c>
      <c r="L315" s="12">
        <v>21.414999999999999</v>
      </c>
      <c r="M315" s="6">
        <v>18.879000000000001</v>
      </c>
      <c r="N315" s="6">
        <v>18.670999999999999</v>
      </c>
      <c r="O315" s="12">
        <f t="shared" si="74"/>
        <v>4.2971259752075364</v>
      </c>
      <c r="P315" s="10">
        <v>133.5</v>
      </c>
      <c r="Q315" s="16">
        <v>2.16</v>
      </c>
      <c r="R315" s="6">
        <f t="shared" si="75"/>
        <v>16.041198501872657</v>
      </c>
      <c r="S315" s="6">
        <f t="shared" si="65"/>
        <v>62.339481671725437</v>
      </c>
      <c r="T315" s="19">
        <f t="shared" si="71"/>
        <v>1.2052368130319941</v>
      </c>
      <c r="U315" s="11">
        <v>0.82</v>
      </c>
      <c r="V315" s="11">
        <v>0.86</v>
      </c>
      <c r="W315" s="11">
        <v>0.72</v>
      </c>
      <c r="X315" s="20">
        <f t="shared" si="72"/>
        <v>0.79999999999999993</v>
      </c>
      <c r="Y315" s="9">
        <f t="shared" si="76"/>
        <v>77.924352089656793</v>
      </c>
      <c r="Z315" s="6">
        <f t="shared" si="73"/>
        <v>61.80555555555555</v>
      </c>
      <c r="AA315" s="7"/>
    </row>
    <row r="316" spans="1:27" x14ac:dyDescent="0.3">
      <c r="A316" s="31" t="s">
        <v>208</v>
      </c>
      <c r="B316" s="31" t="s">
        <v>483</v>
      </c>
      <c r="C316" s="31" t="s">
        <v>474</v>
      </c>
      <c r="D316" s="31" t="s">
        <v>478</v>
      </c>
      <c r="E316" s="31" t="s">
        <v>588</v>
      </c>
      <c r="F316" s="26">
        <v>5</v>
      </c>
      <c r="G316" s="26">
        <v>5</v>
      </c>
      <c r="H316" s="6">
        <v>351</v>
      </c>
      <c r="I316" s="6">
        <v>178</v>
      </c>
      <c r="J316" s="9">
        <f t="shared" si="70"/>
        <v>0.50712250712250717</v>
      </c>
      <c r="K316" s="2" t="s">
        <v>8</v>
      </c>
      <c r="L316" s="12">
        <v>21.59</v>
      </c>
      <c r="M316" s="6">
        <v>19.945</v>
      </c>
      <c r="N316" s="6">
        <v>19.495999999999999</v>
      </c>
      <c r="O316" s="12">
        <f t="shared" si="74"/>
        <v>4.365444747855376</v>
      </c>
      <c r="P316" s="10">
        <v>137.1</v>
      </c>
      <c r="Q316" s="11">
        <v>2.12</v>
      </c>
      <c r="R316" s="6">
        <f t="shared" si="75"/>
        <v>15.747629467541941</v>
      </c>
      <c r="S316" s="6">
        <f t="shared" si="65"/>
        <v>63.501621120889304</v>
      </c>
      <c r="T316" s="19">
        <f t="shared" si="71"/>
        <v>1.1972151875447181</v>
      </c>
      <c r="U316" s="11">
        <v>0.65</v>
      </c>
      <c r="V316" s="11">
        <v>0.91</v>
      </c>
      <c r="W316" s="11">
        <v>0.79</v>
      </c>
      <c r="X316" s="20">
        <f t="shared" ref="X316:X358" si="77">AVERAGE(U316:W316)</f>
        <v>0.78333333333333333</v>
      </c>
      <c r="Y316" s="9">
        <f t="shared" si="76"/>
        <v>81.065899303262938</v>
      </c>
      <c r="Z316" s="6">
        <f t="shared" ref="Z316:Z347" si="78">IF(Q316&gt;0,P316/Q316,"")</f>
        <v>64.669811320754718</v>
      </c>
      <c r="AA316" s="7"/>
    </row>
    <row r="317" spans="1:27" x14ac:dyDescent="0.3">
      <c r="A317" s="31" t="s">
        <v>209</v>
      </c>
      <c r="B317" s="31" t="s">
        <v>483</v>
      </c>
      <c r="C317" s="31" t="s">
        <v>474</v>
      </c>
      <c r="D317" s="31" t="s">
        <v>478</v>
      </c>
      <c r="E317" s="31" t="s">
        <v>588</v>
      </c>
      <c r="F317" s="26">
        <v>5</v>
      </c>
      <c r="G317" s="26">
        <v>5</v>
      </c>
      <c r="H317" s="6">
        <v>239</v>
      </c>
      <c r="I317" s="6">
        <v>99</v>
      </c>
      <c r="J317" s="9">
        <f t="shared" si="70"/>
        <v>0.41422594142259417</v>
      </c>
      <c r="K317" s="2" t="s">
        <v>8</v>
      </c>
      <c r="L317" s="12">
        <v>19.234999999999999</v>
      </c>
      <c r="M317" s="6">
        <v>15.353999999999999</v>
      </c>
      <c r="N317" s="6">
        <v>17.007999999999999</v>
      </c>
      <c r="O317" s="12">
        <f t="shared" si="74"/>
        <v>4.340527169648845</v>
      </c>
      <c r="P317" s="10">
        <v>122.1</v>
      </c>
      <c r="Q317" s="11">
        <v>2.37</v>
      </c>
      <c r="R317" s="6">
        <f t="shared" si="75"/>
        <v>15.753480753480753</v>
      </c>
      <c r="S317" s="6">
        <f t="shared" si="65"/>
        <v>63.478034832336888</v>
      </c>
      <c r="T317" s="19">
        <f t="shared" si="71"/>
        <v>1.1973765266979519</v>
      </c>
      <c r="U317" s="11">
        <v>1.07</v>
      </c>
      <c r="V317" s="11">
        <v>1.3</v>
      </c>
      <c r="W317" s="11">
        <v>1.18</v>
      </c>
      <c r="X317" s="20">
        <f t="shared" si="77"/>
        <v>1.1833333333333333</v>
      </c>
      <c r="Y317" s="9">
        <f t="shared" si="76"/>
        <v>53.643409717467783</v>
      </c>
      <c r="Z317" s="6">
        <f t="shared" si="78"/>
        <v>51.518987341772146</v>
      </c>
      <c r="AA317" s="7"/>
    </row>
    <row r="318" spans="1:27" x14ac:dyDescent="0.3">
      <c r="A318" s="31" t="s">
        <v>210</v>
      </c>
      <c r="B318" s="31" t="s">
        <v>483</v>
      </c>
      <c r="C318" s="31" t="s">
        <v>474</v>
      </c>
      <c r="D318" s="31" t="s">
        <v>478</v>
      </c>
      <c r="E318" s="31" t="s">
        <v>589</v>
      </c>
      <c r="F318" s="26">
        <v>5</v>
      </c>
      <c r="G318" s="26">
        <v>5</v>
      </c>
      <c r="H318" s="6">
        <v>341</v>
      </c>
      <c r="I318" s="6">
        <v>113</v>
      </c>
      <c r="J318" s="9">
        <f t="shared" si="70"/>
        <v>0.33137829912023459</v>
      </c>
      <c r="K318" s="2" t="s">
        <v>8</v>
      </c>
      <c r="L318" s="12">
        <v>13.817</v>
      </c>
      <c r="M318" s="6">
        <v>12.202</v>
      </c>
      <c r="N318" s="6">
        <v>16.082999999999998</v>
      </c>
      <c r="O318" s="12">
        <f t="shared" si="74"/>
        <v>4.6041721296923823</v>
      </c>
      <c r="P318" s="10">
        <v>68</v>
      </c>
      <c r="Q318" s="11">
        <v>1.49</v>
      </c>
      <c r="R318" s="6">
        <f t="shared" si="75"/>
        <v>20.319117647058825</v>
      </c>
      <c r="S318" s="6">
        <f t="shared" si="65"/>
        <v>49.214735470796846</v>
      </c>
      <c r="T318" s="19">
        <f t="shared" si="71"/>
        <v>1.3079048448848378</v>
      </c>
      <c r="U318" s="11">
        <v>0.74</v>
      </c>
      <c r="V318" s="11">
        <v>1.05</v>
      </c>
      <c r="W318" s="11">
        <v>0.83</v>
      </c>
      <c r="X318" s="20">
        <f t="shared" si="77"/>
        <v>0.87333333333333341</v>
      </c>
      <c r="Y318" s="9">
        <f t="shared" si="76"/>
        <v>56.352750539080354</v>
      </c>
      <c r="Z318" s="6">
        <f t="shared" si="78"/>
        <v>45.63758389261745</v>
      </c>
      <c r="AA318" s="7"/>
    </row>
    <row r="319" spans="1:27" x14ac:dyDescent="0.3">
      <c r="A319" s="31" t="s">
        <v>211</v>
      </c>
      <c r="B319" s="31" t="s">
        <v>483</v>
      </c>
      <c r="C319" s="31" t="s">
        <v>474</v>
      </c>
      <c r="D319" s="31" t="s">
        <v>478</v>
      </c>
      <c r="E319" s="31" t="s">
        <v>589</v>
      </c>
      <c r="F319" s="26">
        <v>5</v>
      </c>
      <c r="G319" s="26">
        <v>5</v>
      </c>
      <c r="H319" s="6">
        <v>409</v>
      </c>
      <c r="I319" s="6">
        <v>194</v>
      </c>
      <c r="J319" s="9">
        <f t="shared" si="70"/>
        <v>0.47432762836185821</v>
      </c>
      <c r="K319" s="2" t="s">
        <v>8</v>
      </c>
      <c r="L319" s="12">
        <v>24.663</v>
      </c>
      <c r="M319" s="6">
        <v>21.777000000000001</v>
      </c>
      <c r="N319" s="6">
        <v>20.952000000000002</v>
      </c>
      <c r="O319" s="12">
        <f t="shared" si="74"/>
        <v>4.4897944613312415</v>
      </c>
      <c r="P319" s="10">
        <v>144.80000000000001</v>
      </c>
      <c r="Q319" s="11">
        <v>2.5</v>
      </c>
      <c r="R319" s="6">
        <f t="shared" si="75"/>
        <v>17.032458563535911</v>
      </c>
      <c r="S319" s="6">
        <f t="shared" si="65"/>
        <v>58.71143007744395</v>
      </c>
      <c r="T319" s="19">
        <f t="shared" si="71"/>
        <v>1.2312773410636828</v>
      </c>
      <c r="U319" s="11">
        <v>0.65</v>
      </c>
      <c r="V319" s="11">
        <v>0.86</v>
      </c>
      <c r="W319" s="11">
        <v>0.65</v>
      </c>
      <c r="X319" s="20">
        <f t="shared" si="77"/>
        <v>0.72000000000000008</v>
      </c>
      <c r="Y319" s="9">
        <f t="shared" si="76"/>
        <v>81.543652885338801</v>
      </c>
      <c r="Z319" s="6">
        <f t="shared" si="78"/>
        <v>57.92</v>
      </c>
      <c r="AA319" s="7"/>
    </row>
    <row r="320" spans="1:27" x14ac:dyDescent="0.3">
      <c r="A320" s="31" t="s">
        <v>212</v>
      </c>
      <c r="B320" s="31" t="s">
        <v>483</v>
      </c>
      <c r="C320" s="31" t="s">
        <v>474</v>
      </c>
      <c r="D320" s="31" t="s">
        <v>478</v>
      </c>
      <c r="E320" s="31" t="s">
        <v>590</v>
      </c>
      <c r="F320" s="26">
        <v>5</v>
      </c>
      <c r="G320" s="26">
        <v>5</v>
      </c>
      <c r="H320" s="6">
        <v>332</v>
      </c>
      <c r="I320" s="6">
        <v>159</v>
      </c>
      <c r="J320" s="9">
        <f t="shared" si="70"/>
        <v>0.47891566265060243</v>
      </c>
      <c r="K320" s="2" t="s">
        <v>8</v>
      </c>
      <c r="L320" s="12">
        <v>24.533000000000001</v>
      </c>
      <c r="M320" s="6">
        <v>20.187000000000001</v>
      </c>
      <c r="N320" s="6">
        <v>20.143999999999998</v>
      </c>
      <c r="O320" s="12">
        <f t="shared" si="74"/>
        <v>4.4834240925435367</v>
      </c>
      <c r="P320" s="10">
        <v>182.10000000000002</v>
      </c>
      <c r="Q320" s="11">
        <v>2.93</v>
      </c>
      <c r="R320" s="6">
        <f t="shared" si="75"/>
        <v>13.472267984623832</v>
      </c>
      <c r="S320" s="6">
        <f t="shared" si="65"/>
        <v>74.226551991195535</v>
      </c>
      <c r="T320" s="19">
        <f t="shared" si="71"/>
        <v>1.1294407130425861</v>
      </c>
      <c r="U320" s="11">
        <v>0.77</v>
      </c>
      <c r="V320" s="11">
        <v>0.92</v>
      </c>
      <c r="W320" s="11">
        <v>0.78</v>
      </c>
      <c r="X320" s="20">
        <f t="shared" si="77"/>
        <v>0.82333333333333325</v>
      </c>
      <c r="Y320" s="9">
        <f t="shared" si="76"/>
        <v>90.153706871897427</v>
      </c>
      <c r="Z320" s="6">
        <f t="shared" si="78"/>
        <v>62.150170648464169</v>
      </c>
      <c r="AA320" s="7"/>
    </row>
    <row r="321" spans="1:27" x14ac:dyDescent="0.3">
      <c r="A321" s="31" t="s">
        <v>213</v>
      </c>
      <c r="B321" s="31" t="s">
        <v>483</v>
      </c>
      <c r="C321" s="31" t="s">
        <v>474</v>
      </c>
      <c r="D321" s="31" t="s">
        <v>478</v>
      </c>
      <c r="E321" s="31" t="s">
        <v>590</v>
      </c>
      <c r="F321" s="26">
        <v>5</v>
      </c>
      <c r="G321" s="26">
        <v>5</v>
      </c>
      <c r="H321" s="6">
        <v>315</v>
      </c>
      <c r="I321" s="6">
        <v>52</v>
      </c>
      <c r="J321" s="9">
        <f t="shared" si="70"/>
        <v>0.16507936507936508</v>
      </c>
      <c r="K321" s="2">
        <v>14.480799999999999</v>
      </c>
      <c r="L321" s="12">
        <v>13.395</v>
      </c>
      <c r="M321" s="6">
        <v>12.122999999999999</v>
      </c>
      <c r="N321" s="6">
        <v>15.476000000000001</v>
      </c>
      <c r="O321" s="12">
        <f t="shared" si="74"/>
        <v>4.4448147828878106</v>
      </c>
      <c r="P321" s="10">
        <v>94</v>
      </c>
      <c r="Q321" s="11">
        <v>1.41</v>
      </c>
      <c r="R321" s="6">
        <f t="shared" si="75"/>
        <v>14.249999999999998</v>
      </c>
      <c r="S321" s="6">
        <f t="shared" si="65"/>
        <v>70.175438596491233</v>
      </c>
      <c r="T321" s="19">
        <f t="shared" si="71"/>
        <v>1.153814864344529</v>
      </c>
      <c r="U321" s="11">
        <v>0.83</v>
      </c>
      <c r="V321" s="11">
        <v>0.95</v>
      </c>
      <c r="W321" s="11">
        <v>0.8</v>
      </c>
      <c r="X321" s="20">
        <f t="shared" si="77"/>
        <v>0.86</v>
      </c>
      <c r="Y321" s="9">
        <f t="shared" si="76"/>
        <v>81.599347205222358</v>
      </c>
      <c r="Z321" s="6">
        <f t="shared" si="78"/>
        <v>66.666666666666671</v>
      </c>
      <c r="AA321" s="7"/>
    </row>
    <row r="322" spans="1:27" x14ac:dyDescent="0.3">
      <c r="A322" s="31" t="s">
        <v>214</v>
      </c>
      <c r="B322" s="31" t="s">
        <v>483</v>
      </c>
      <c r="C322" s="31" t="s">
        <v>474</v>
      </c>
      <c r="D322" s="31" t="s">
        <v>478</v>
      </c>
      <c r="E322" s="31" t="s">
        <v>591</v>
      </c>
      <c r="F322" s="26">
        <v>5</v>
      </c>
      <c r="G322" s="26">
        <v>5</v>
      </c>
      <c r="H322" s="6">
        <v>414</v>
      </c>
      <c r="I322" s="6">
        <v>164</v>
      </c>
      <c r="J322" s="9">
        <f t="shared" si="70"/>
        <v>0.39613526570048307</v>
      </c>
      <c r="K322" s="2" t="s">
        <v>8</v>
      </c>
      <c r="L322" s="12">
        <v>19.969000000000001</v>
      </c>
      <c r="M322" s="6">
        <v>18.928999999999998</v>
      </c>
      <c r="N322" s="6">
        <v>17.824999999999999</v>
      </c>
      <c r="O322" s="12">
        <f t="shared" si="74"/>
        <v>4.0969975373906653</v>
      </c>
      <c r="P322" s="10">
        <v>120</v>
      </c>
      <c r="Q322" s="11">
        <v>1.84</v>
      </c>
      <c r="R322" s="6">
        <f t="shared" si="75"/>
        <v>16.640833333333337</v>
      </c>
      <c r="S322" s="6">
        <f t="shared" si="65"/>
        <v>60.093144373779346</v>
      </c>
      <c r="T322" s="19">
        <f t="shared" si="71"/>
        <v>1.2211750709334463</v>
      </c>
      <c r="U322" s="11">
        <v>0.82</v>
      </c>
      <c r="V322" s="11">
        <v>0.82</v>
      </c>
      <c r="W322" s="11">
        <v>0.76</v>
      </c>
      <c r="X322" s="20">
        <f t="shared" si="77"/>
        <v>0.79999999999999993</v>
      </c>
      <c r="Y322" s="9">
        <f t="shared" si="76"/>
        <v>75.116430467224205</v>
      </c>
      <c r="Z322" s="6">
        <f t="shared" si="78"/>
        <v>65.217391304347828</v>
      </c>
      <c r="AA322" s="7"/>
    </row>
    <row r="323" spans="1:27" x14ac:dyDescent="0.3">
      <c r="A323" s="31" t="s">
        <v>215</v>
      </c>
      <c r="B323" s="31" t="s">
        <v>483</v>
      </c>
      <c r="C323" s="31" t="s">
        <v>474</v>
      </c>
      <c r="D323" s="31" t="s">
        <v>478</v>
      </c>
      <c r="E323" s="31" t="s">
        <v>591</v>
      </c>
      <c r="F323" s="26">
        <v>5</v>
      </c>
      <c r="G323" s="26">
        <v>5</v>
      </c>
      <c r="H323" s="6">
        <v>451</v>
      </c>
      <c r="I323" s="6">
        <v>132</v>
      </c>
      <c r="J323" s="9">
        <f t="shared" si="70"/>
        <v>0.29268292682926828</v>
      </c>
      <c r="K323" s="2" t="s">
        <v>8</v>
      </c>
      <c r="L323" s="12">
        <v>22.873000000000001</v>
      </c>
      <c r="M323" s="6">
        <v>21.041</v>
      </c>
      <c r="N323" s="6">
        <v>19.635000000000002</v>
      </c>
      <c r="O323" s="12">
        <f t="shared" si="74"/>
        <v>4.2805316980801695</v>
      </c>
      <c r="P323" s="10">
        <v>111.5</v>
      </c>
      <c r="Q323" s="11">
        <v>1.95</v>
      </c>
      <c r="R323" s="6">
        <f t="shared" si="75"/>
        <v>20.51390134529148</v>
      </c>
      <c r="S323" s="6">
        <f t="shared" ref="S323:S362" si="79">IF(P323&gt;0,(P323/1000)/(L323/10000),"")</f>
        <v>48.747431469418096</v>
      </c>
      <c r="T323" s="19">
        <f t="shared" si="71"/>
        <v>1.3120482625920278</v>
      </c>
      <c r="U323" s="11">
        <v>0.76</v>
      </c>
      <c r="V323" s="11">
        <v>0.75</v>
      </c>
      <c r="W323" s="11">
        <v>0.68</v>
      </c>
      <c r="X323" s="20">
        <f t="shared" si="77"/>
        <v>0.73</v>
      </c>
      <c r="Y323" s="9">
        <f t="shared" si="76"/>
        <v>66.777303382764501</v>
      </c>
      <c r="Z323" s="6">
        <f t="shared" si="78"/>
        <v>57.179487179487182</v>
      </c>
      <c r="AA323" s="7"/>
    </row>
    <row r="324" spans="1:27" x14ac:dyDescent="0.3">
      <c r="A324" s="31" t="s">
        <v>216</v>
      </c>
      <c r="B324" s="31" t="s">
        <v>483</v>
      </c>
      <c r="C324" s="31" t="s">
        <v>474</v>
      </c>
      <c r="D324" s="31" t="s">
        <v>478</v>
      </c>
      <c r="E324" s="31" t="s">
        <v>592</v>
      </c>
      <c r="F324" s="26">
        <v>5</v>
      </c>
      <c r="G324" s="26">
        <v>5</v>
      </c>
      <c r="H324" s="6">
        <v>371</v>
      </c>
      <c r="I324" s="6">
        <v>200</v>
      </c>
      <c r="J324" s="9">
        <f t="shared" si="70"/>
        <v>0.53908355795148244</v>
      </c>
      <c r="K324" s="2" t="s">
        <v>8</v>
      </c>
      <c r="L324" s="12">
        <v>34.631</v>
      </c>
      <c r="M324" s="6">
        <v>29.574000000000002</v>
      </c>
      <c r="N324" s="6">
        <v>25.091000000000001</v>
      </c>
      <c r="O324" s="12">
        <f t="shared" si="74"/>
        <v>4.6138443164544833</v>
      </c>
      <c r="P324" s="10">
        <v>219.79999999999998</v>
      </c>
      <c r="Q324" s="11">
        <v>4.0199999999999996</v>
      </c>
      <c r="R324" s="6">
        <f t="shared" si="75"/>
        <v>15.755686988171066</v>
      </c>
      <c r="S324" s="6">
        <f t="shared" si="79"/>
        <v>63.469146140740946</v>
      </c>
      <c r="T324" s="19">
        <f t="shared" si="71"/>
        <v>1.1974373442708695</v>
      </c>
      <c r="U324" s="11">
        <v>0.72</v>
      </c>
      <c r="V324" s="11">
        <v>0.86</v>
      </c>
      <c r="W324" s="11">
        <v>0.75</v>
      </c>
      <c r="X324" s="20">
        <f t="shared" si="77"/>
        <v>0.77666666666666673</v>
      </c>
      <c r="Y324" s="9">
        <f t="shared" si="76"/>
        <v>81.71993065331452</v>
      </c>
      <c r="Z324" s="6">
        <f t="shared" si="78"/>
        <v>54.67661691542289</v>
      </c>
      <c r="AA324" s="7"/>
    </row>
    <row r="325" spans="1:27" x14ac:dyDescent="0.3">
      <c r="A325" s="31" t="s">
        <v>217</v>
      </c>
      <c r="B325" s="31" t="s">
        <v>483</v>
      </c>
      <c r="C325" s="31" t="s">
        <v>474</v>
      </c>
      <c r="D325" s="31" t="s">
        <v>478</v>
      </c>
      <c r="E325" s="31" t="s">
        <v>592</v>
      </c>
      <c r="F325" s="26">
        <v>5</v>
      </c>
      <c r="G325" s="26">
        <v>5</v>
      </c>
      <c r="H325" s="6">
        <v>460</v>
      </c>
      <c r="I325" s="6">
        <v>134</v>
      </c>
      <c r="J325" s="9">
        <f t="shared" ref="J325:J356" si="80">IF(I325&gt;0,I325/H325,"")</f>
        <v>0.29130434782608694</v>
      </c>
      <c r="K325" s="2" t="s">
        <v>8</v>
      </c>
      <c r="L325" s="12">
        <v>23.216000000000001</v>
      </c>
      <c r="M325" s="6">
        <v>19.154</v>
      </c>
      <c r="N325" s="6">
        <v>22.013000000000002</v>
      </c>
      <c r="O325" s="12">
        <f t="shared" si="74"/>
        <v>5.0297858184574009</v>
      </c>
      <c r="P325" s="10">
        <v>91</v>
      </c>
      <c r="Q325" s="11">
        <v>2.48</v>
      </c>
      <c r="R325" s="6">
        <f t="shared" si="75"/>
        <v>25.51208791208791</v>
      </c>
      <c r="S325" s="6">
        <f t="shared" si="79"/>
        <v>39.197105444521021</v>
      </c>
      <c r="T325" s="19">
        <f t="shared" ref="T325:T356" si="81">IF(L325&gt;0,LOG10(R325),"")</f>
        <v>1.4067460027725671</v>
      </c>
      <c r="U325" s="11">
        <v>0.42</v>
      </c>
      <c r="V325" s="11">
        <v>0.55000000000000004</v>
      </c>
      <c r="W325" s="11">
        <v>0.43</v>
      </c>
      <c r="X325" s="20">
        <f t="shared" si="77"/>
        <v>0.46666666666666662</v>
      </c>
      <c r="Y325" s="9">
        <f t="shared" si="76"/>
        <v>83.99379738111648</v>
      </c>
      <c r="Z325" s="6">
        <f t="shared" si="78"/>
        <v>36.693548387096776</v>
      </c>
      <c r="AA325" s="7"/>
    </row>
    <row r="326" spans="1:27" x14ac:dyDescent="0.3">
      <c r="A326" s="31" t="s">
        <v>218</v>
      </c>
      <c r="B326" s="31" t="s">
        <v>483</v>
      </c>
      <c r="C326" s="31" t="s">
        <v>474</v>
      </c>
      <c r="D326" s="31" t="s">
        <v>478</v>
      </c>
      <c r="E326" s="31" t="s">
        <v>593</v>
      </c>
      <c r="F326" s="26">
        <v>5</v>
      </c>
      <c r="G326" s="26">
        <v>5</v>
      </c>
      <c r="H326" s="6">
        <v>441</v>
      </c>
      <c r="I326" s="6">
        <v>116</v>
      </c>
      <c r="J326" s="9">
        <f t="shared" si="80"/>
        <v>0.26303854875283444</v>
      </c>
      <c r="K326" s="2" t="s">
        <v>8</v>
      </c>
      <c r="L326" s="12">
        <v>20.959</v>
      </c>
      <c r="M326" s="6">
        <v>17.850000000000001</v>
      </c>
      <c r="N326" s="6">
        <v>18.420000000000002</v>
      </c>
      <c r="O326" s="12">
        <f t="shared" si="74"/>
        <v>4.3598396393298993</v>
      </c>
      <c r="P326" s="10">
        <v>105</v>
      </c>
      <c r="Q326" s="11">
        <v>2.16</v>
      </c>
      <c r="R326" s="6">
        <f t="shared" si="75"/>
        <v>19.960952380952378</v>
      </c>
      <c r="S326" s="6">
        <f t="shared" si="79"/>
        <v>50.097810010019565</v>
      </c>
      <c r="T326" s="19">
        <f t="shared" si="81"/>
        <v>1.3001812585908772</v>
      </c>
      <c r="U326" s="11">
        <v>0.69</v>
      </c>
      <c r="V326" s="11">
        <v>0.69</v>
      </c>
      <c r="W326" s="11">
        <v>0.65</v>
      </c>
      <c r="X326" s="20">
        <f t="shared" si="77"/>
        <v>0.67666666666666664</v>
      </c>
      <c r="Y326" s="9">
        <f t="shared" si="76"/>
        <v>74.036172428600338</v>
      </c>
      <c r="Z326" s="6">
        <f t="shared" si="78"/>
        <v>48.611111111111107</v>
      </c>
      <c r="AA326" s="7"/>
    </row>
    <row r="327" spans="1:27" x14ac:dyDescent="0.3">
      <c r="A327" s="31" t="s">
        <v>219</v>
      </c>
      <c r="B327" s="31" t="s">
        <v>483</v>
      </c>
      <c r="C327" s="31" t="s">
        <v>474</v>
      </c>
      <c r="D327" s="31" t="s">
        <v>478</v>
      </c>
      <c r="E327" s="31" t="s">
        <v>593</v>
      </c>
      <c r="F327" s="26">
        <v>5</v>
      </c>
      <c r="G327" s="26">
        <v>5</v>
      </c>
      <c r="H327" s="6">
        <v>255</v>
      </c>
      <c r="I327" s="6">
        <v>90</v>
      </c>
      <c r="J327" s="9">
        <f t="shared" si="80"/>
        <v>0.35294117647058826</v>
      </c>
      <c r="K327" s="2">
        <v>27.177600000000002</v>
      </c>
      <c r="L327" s="12">
        <v>10.602</v>
      </c>
      <c r="M327" s="6">
        <v>9.1720000000000006</v>
      </c>
      <c r="N327" s="6">
        <v>14.439</v>
      </c>
      <c r="O327" s="12">
        <f t="shared" ref="O327:O333" si="82">IF(M327&gt;0,(N327/SQRT(M327)),"")</f>
        <v>4.767657988027044</v>
      </c>
      <c r="P327" s="10">
        <v>39.4</v>
      </c>
      <c r="Q327" s="11">
        <v>1.1200000000000001</v>
      </c>
      <c r="R327" s="6">
        <f t="shared" si="75"/>
        <v>26.908629441624367</v>
      </c>
      <c r="S327" s="6">
        <f t="shared" si="79"/>
        <v>37.162799471797769</v>
      </c>
      <c r="T327" s="19">
        <f t="shared" si="81"/>
        <v>1.4298915780648336</v>
      </c>
      <c r="U327" s="11">
        <v>0.65</v>
      </c>
      <c r="V327" s="11">
        <v>0.78</v>
      </c>
      <c r="W327" s="11">
        <v>0.6</v>
      </c>
      <c r="X327" s="20">
        <f t="shared" si="77"/>
        <v>0.67666666666666675</v>
      </c>
      <c r="Y327" s="9">
        <f t="shared" si="76"/>
        <v>54.920393308075518</v>
      </c>
      <c r="Z327" s="6">
        <f t="shared" si="78"/>
        <v>35.178571428571423</v>
      </c>
      <c r="AA327" s="7"/>
    </row>
    <row r="328" spans="1:27" x14ac:dyDescent="0.3">
      <c r="A328" s="31" t="s">
        <v>220</v>
      </c>
      <c r="B328" s="31" t="s">
        <v>483</v>
      </c>
      <c r="C328" s="31" t="s">
        <v>474</v>
      </c>
      <c r="D328" s="31" t="s">
        <v>478</v>
      </c>
      <c r="E328" s="31" t="s">
        <v>594</v>
      </c>
      <c r="F328" s="26">
        <v>5</v>
      </c>
      <c r="G328" s="26">
        <v>5</v>
      </c>
      <c r="H328" s="6">
        <v>420</v>
      </c>
      <c r="I328" s="6">
        <v>165</v>
      </c>
      <c r="J328" s="9">
        <f t="shared" si="80"/>
        <v>0.39285714285714285</v>
      </c>
      <c r="K328" s="2" t="s">
        <v>8</v>
      </c>
      <c r="L328" s="12">
        <v>17.032</v>
      </c>
      <c r="M328" s="6">
        <v>15.414</v>
      </c>
      <c r="N328" s="6">
        <v>17.216000000000001</v>
      </c>
      <c r="O328" s="12">
        <f t="shared" si="82"/>
        <v>4.3850502720212488</v>
      </c>
      <c r="P328" s="10">
        <v>82.199999999999989</v>
      </c>
      <c r="Q328" s="11">
        <v>1.67</v>
      </c>
      <c r="R328" s="6">
        <f t="shared" si="75"/>
        <v>20.72019464720195</v>
      </c>
      <c r="S328" s="6">
        <f t="shared" si="79"/>
        <v>48.262094880225455</v>
      </c>
      <c r="T328" s="19">
        <f t="shared" si="81"/>
        <v>1.3163938308902159</v>
      </c>
      <c r="U328" s="11">
        <v>0.68</v>
      </c>
      <c r="V328" s="11">
        <v>0.86</v>
      </c>
      <c r="W328" s="11">
        <v>0.68</v>
      </c>
      <c r="X328" s="20">
        <f t="shared" si="77"/>
        <v>0.7400000000000001</v>
      </c>
      <c r="Y328" s="9">
        <f t="shared" si="76"/>
        <v>65.219047135439794</v>
      </c>
      <c r="Z328" s="6">
        <f t="shared" si="78"/>
        <v>49.221556886227539</v>
      </c>
      <c r="AA328" s="7"/>
    </row>
    <row r="329" spans="1:27" x14ac:dyDescent="0.3">
      <c r="A329" s="31" t="s">
        <v>221</v>
      </c>
      <c r="B329" s="31" t="s">
        <v>483</v>
      </c>
      <c r="C329" s="31" t="s">
        <v>474</v>
      </c>
      <c r="D329" s="31" t="s">
        <v>478</v>
      </c>
      <c r="E329" s="31" t="s">
        <v>594</v>
      </c>
      <c r="F329" s="26">
        <v>5</v>
      </c>
      <c r="G329" s="26">
        <v>5</v>
      </c>
      <c r="H329" s="6">
        <v>415</v>
      </c>
      <c r="I329" s="6">
        <v>126</v>
      </c>
      <c r="J329" s="9">
        <f t="shared" si="80"/>
        <v>0.30361445783132529</v>
      </c>
      <c r="K329" s="2">
        <v>22.514900000000001</v>
      </c>
      <c r="L329" s="12">
        <v>27.064</v>
      </c>
      <c r="M329" s="6">
        <v>23.945</v>
      </c>
      <c r="N329" s="6">
        <v>21.811</v>
      </c>
      <c r="O329" s="12">
        <f t="shared" si="82"/>
        <v>4.4572619403633302</v>
      </c>
      <c r="P329" s="10">
        <v>132.1</v>
      </c>
      <c r="Q329" s="11">
        <v>3.24</v>
      </c>
      <c r="R329" s="6">
        <f t="shared" si="75"/>
        <v>20.48750946252839</v>
      </c>
      <c r="S329" s="6">
        <f t="shared" si="79"/>
        <v>48.810227608631394</v>
      </c>
      <c r="T329" s="19">
        <f t="shared" si="81"/>
        <v>1.311489167165397</v>
      </c>
      <c r="U329" s="11">
        <v>0.8</v>
      </c>
      <c r="V329" s="11">
        <v>0.98</v>
      </c>
      <c r="W329" s="11">
        <v>0.82</v>
      </c>
      <c r="X329" s="20">
        <f t="shared" si="77"/>
        <v>0.8666666666666667</v>
      </c>
      <c r="Y329" s="9">
        <f t="shared" si="76"/>
        <v>56.319493394574685</v>
      </c>
      <c r="Z329" s="6">
        <f t="shared" si="78"/>
        <v>40.771604938271601</v>
      </c>
      <c r="AA329" s="7"/>
    </row>
    <row r="330" spans="1:27" x14ac:dyDescent="0.3">
      <c r="A330" s="31" t="s">
        <v>222</v>
      </c>
      <c r="B330" s="31" t="s">
        <v>483</v>
      </c>
      <c r="C330" s="31" t="s">
        <v>474</v>
      </c>
      <c r="D330" s="31" t="s">
        <v>478</v>
      </c>
      <c r="E330" s="31" t="s">
        <v>595</v>
      </c>
      <c r="F330" s="26">
        <v>5</v>
      </c>
      <c r="G330" s="26">
        <v>5</v>
      </c>
      <c r="H330" s="6">
        <v>311</v>
      </c>
      <c r="I330" s="6">
        <v>71</v>
      </c>
      <c r="J330" s="9">
        <f t="shared" si="80"/>
        <v>0.22829581993569131</v>
      </c>
      <c r="K330" s="2" t="s">
        <v>8</v>
      </c>
      <c r="L330" s="12">
        <v>9.266</v>
      </c>
      <c r="M330" s="6">
        <v>8.3079999999999998</v>
      </c>
      <c r="N330" s="6">
        <v>13.593</v>
      </c>
      <c r="O330" s="12">
        <f t="shared" si="82"/>
        <v>4.7159269906178309</v>
      </c>
      <c r="P330" s="10">
        <v>40.5</v>
      </c>
      <c r="Q330" s="11">
        <v>0.77</v>
      </c>
      <c r="R330" s="6">
        <f t="shared" si="75"/>
        <v>22.879012345679012</v>
      </c>
      <c r="S330" s="6">
        <f t="shared" si="79"/>
        <v>43.708180444636305</v>
      </c>
      <c r="T330" s="19">
        <f t="shared" si="81"/>
        <v>1.3594372726524679</v>
      </c>
      <c r="U330" s="11">
        <v>0.61</v>
      </c>
      <c r="V330" s="11">
        <v>0.68</v>
      </c>
      <c r="W330" s="11">
        <v>0.59</v>
      </c>
      <c r="X330" s="20">
        <f t="shared" si="77"/>
        <v>0.62666666666666659</v>
      </c>
      <c r="Y330" s="9">
        <f t="shared" si="76"/>
        <v>69.747096454206883</v>
      </c>
      <c r="Z330" s="6">
        <f t="shared" si="78"/>
        <v>52.597402597402599</v>
      </c>
      <c r="AA330" s="7"/>
    </row>
    <row r="331" spans="1:27" x14ac:dyDescent="0.3">
      <c r="A331" s="31" t="s">
        <v>223</v>
      </c>
      <c r="B331" s="31" t="s">
        <v>483</v>
      </c>
      <c r="C331" s="31" t="s">
        <v>474</v>
      </c>
      <c r="D331" s="31" t="s">
        <v>478</v>
      </c>
      <c r="E331" s="31" t="s">
        <v>595</v>
      </c>
      <c r="F331" s="26">
        <v>5</v>
      </c>
      <c r="G331" s="26">
        <v>5</v>
      </c>
      <c r="H331" s="6">
        <v>400</v>
      </c>
      <c r="I331" s="6">
        <v>90</v>
      </c>
      <c r="J331" s="9">
        <f t="shared" si="80"/>
        <v>0.22500000000000001</v>
      </c>
      <c r="K331" s="2">
        <v>29.5944</v>
      </c>
      <c r="L331" s="12">
        <v>26.809000000000001</v>
      </c>
      <c r="M331" s="6">
        <v>24.19</v>
      </c>
      <c r="N331" s="6">
        <v>22.736000000000001</v>
      </c>
      <c r="O331" s="12">
        <f t="shared" si="82"/>
        <v>4.6227044334949987</v>
      </c>
      <c r="P331" s="10">
        <v>186.9</v>
      </c>
      <c r="Q331" s="11">
        <v>2.93</v>
      </c>
      <c r="R331" s="6">
        <f t="shared" si="75"/>
        <v>14.344034242910647</v>
      </c>
      <c r="S331" s="6">
        <f t="shared" si="79"/>
        <v>69.715394084076252</v>
      </c>
      <c r="T331" s="19">
        <f t="shared" si="81"/>
        <v>1.1566713133283448</v>
      </c>
      <c r="U331" s="11">
        <v>0.64</v>
      </c>
      <c r="V331" s="11">
        <v>0.74</v>
      </c>
      <c r="W331" s="11">
        <v>0.71</v>
      </c>
      <c r="X331" s="20">
        <f t="shared" si="77"/>
        <v>0.69666666666666666</v>
      </c>
      <c r="Y331" s="9">
        <f t="shared" si="76"/>
        <v>100.06994366135345</v>
      </c>
      <c r="Z331" s="6">
        <f t="shared" si="78"/>
        <v>63.788395904436861</v>
      </c>
      <c r="AA331" s="7"/>
    </row>
    <row r="332" spans="1:27" x14ac:dyDescent="0.3">
      <c r="A332" s="31" t="s">
        <v>224</v>
      </c>
      <c r="B332" s="31" t="s">
        <v>483</v>
      </c>
      <c r="C332" s="31" t="s">
        <v>474</v>
      </c>
      <c r="D332" s="31" t="s">
        <v>478</v>
      </c>
      <c r="E332" s="31" t="s">
        <v>596</v>
      </c>
      <c r="F332" s="26">
        <v>5</v>
      </c>
      <c r="G332" s="26">
        <v>5</v>
      </c>
      <c r="H332" s="6">
        <v>374</v>
      </c>
      <c r="I332" s="6">
        <v>201</v>
      </c>
      <c r="J332" s="9">
        <f t="shared" si="80"/>
        <v>0.53743315508021394</v>
      </c>
      <c r="K332" s="2" t="s">
        <v>8</v>
      </c>
      <c r="L332" s="12">
        <v>26.042999999999999</v>
      </c>
      <c r="M332" s="6">
        <v>22.68</v>
      </c>
      <c r="N332" s="6">
        <v>20.795000000000002</v>
      </c>
      <c r="O332" s="12">
        <f t="shared" si="82"/>
        <v>4.3665395645704894</v>
      </c>
      <c r="P332" s="10">
        <v>181.2</v>
      </c>
      <c r="Q332" s="11">
        <v>2.91</v>
      </c>
      <c r="R332" s="6">
        <f t="shared" si="75"/>
        <v>14.372516556291393</v>
      </c>
      <c r="S332" s="6">
        <f t="shared" si="79"/>
        <v>69.577237645432561</v>
      </c>
      <c r="T332" s="19">
        <f t="shared" si="81"/>
        <v>1.1575328175999293</v>
      </c>
      <c r="U332" s="11">
        <v>0.87</v>
      </c>
      <c r="V332" s="11">
        <v>1.01</v>
      </c>
      <c r="W332" s="11">
        <v>0.86</v>
      </c>
      <c r="X332" s="20">
        <f t="shared" si="77"/>
        <v>0.91333333333333322</v>
      </c>
      <c r="Y332" s="9">
        <f t="shared" si="76"/>
        <v>76.179457276021054</v>
      </c>
      <c r="Z332" s="6">
        <f t="shared" si="78"/>
        <v>62.268041237113394</v>
      </c>
      <c r="AA332" s="7"/>
    </row>
    <row r="333" spans="1:27" x14ac:dyDescent="0.3">
      <c r="A333" s="31" t="s">
        <v>225</v>
      </c>
      <c r="B333" s="31" t="s">
        <v>483</v>
      </c>
      <c r="C333" s="31" t="s">
        <v>474</v>
      </c>
      <c r="D333" s="31" t="s">
        <v>478</v>
      </c>
      <c r="E333" s="31" t="s">
        <v>596</v>
      </c>
      <c r="F333" s="26">
        <v>5</v>
      </c>
      <c r="G333" s="26">
        <v>5</v>
      </c>
      <c r="H333" s="6">
        <v>441</v>
      </c>
      <c r="I333" s="6">
        <v>75</v>
      </c>
      <c r="J333" s="9">
        <f t="shared" si="80"/>
        <v>0.17006802721088435</v>
      </c>
      <c r="K333" s="2" t="s">
        <v>8</v>
      </c>
      <c r="L333" s="12">
        <v>29.433</v>
      </c>
      <c r="M333" s="6">
        <v>26.076000000000001</v>
      </c>
      <c r="N333" s="6">
        <v>24.385000000000002</v>
      </c>
      <c r="O333" s="12">
        <f t="shared" si="82"/>
        <v>4.7753177376297558</v>
      </c>
      <c r="P333" s="10">
        <v>169.2</v>
      </c>
      <c r="Q333" s="11">
        <v>3.09</v>
      </c>
      <c r="R333" s="6">
        <f t="shared" si="75"/>
        <v>17.395390070921987</v>
      </c>
      <c r="S333" s="6">
        <f t="shared" si="79"/>
        <v>57.48649475078993</v>
      </c>
      <c r="T333" s="19">
        <f t="shared" si="81"/>
        <v>1.2404341717297471</v>
      </c>
      <c r="U333" s="11">
        <v>0.68</v>
      </c>
      <c r="V333" s="11">
        <v>0.75</v>
      </c>
      <c r="W333" s="11">
        <v>0.65</v>
      </c>
      <c r="X333" s="20">
        <f t="shared" si="77"/>
        <v>0.69333333333333336</v>
      </c>
      <c r="Y333" s="9">
        <f t="shared" si="76"/>
        <v>82.913213582870085</v>
      </c>
      <c r="Z333" s="6">
        <f t="shared" si="78"/>
        <v>54.757281553398059</v>
      </c>
      <c r="AA333" s="7"/>
    </row>
    <row r="334" spans="1:27" ht="15" customHeight="1" x14ac:dyDescent="0.3">
      <c r="A334" s="31" t="s">
        <v>226</v>
      </c>
      <c r="B334" s="31" t="s">
        <v>483</v>
      </c>
      <c r="C334" s="31" t="s">
        <v>474</v>
      </c>
      <c r="D334" s="31" t="s">
        <v>478</v>
      </c>
      <c r="E334" s="31" t="s">
        <v>597</v>
      </c>
      <c r="F334" s="26">
        <v>5</v>
      </c>
      <c r="G334" s="26">
        <v>5</v>
      </c>
      <c r="H334" s="6">
        <v>434</v>
      </c>
      <c r="I334" s="6">
        <v>96</v>
      </c>
      <c r="J334" s="9">
        <f t="shared" si="80"/>
        <v>0.22119815668202766</v>
      </c>
      <c r="K334" s="2" t="s">
        <v>8</v>
      </c>
      <c r="L334" s="12"/>
      <c r="M334" s="6"/>
      <c r="N334" s="6"/>
      <c r="O334" s="12"/>
      <c r="P334" s="10">
        <v>74.5</v>
      </c>
      <c r="Q334" s="11">
        <v>1.95</v>
      </c>
      <c r="R334" s="6" t="str">
        <f t="shared" si="75"/>
        <v/>
      </c>
      <c r="S334" s="6"/>
      <c r="T334" s="19" t="str">
        <f t="shared" si="81"/>
        <v/>
      </c>
      <c r="U334" s="11">
        <v>0.82</v>
      </c>
      <c r="V334" s="11">
        <v>0.97</v>
      </c>
      <c r="W334" s="11">
        <v>0.79</v>
      </c>
      <c r="X334" s="20">
        <f t="shared" si="77"/>
        <v>0.86</v>
      </c>
      <c r="Y334" s="9" t="str">
        <f t="shared" si="76"/>
        <v/>
      </c>
      <c r="Z334" s="6">
        <f t="shared" si="78"/>
        <v>38.205128205128204</v>
      </c>
      <c r="AA334" s="7" t="s">
        <v>453</v>
      </c>
    </row>
    <row r="335" spans="1:27" x14ac:dyDescent="0.3">
      <c r="A335" s="31" t="s">
        <v>227</v>
      </c>
      <c r="B335" s="31" t="s">
        <v>483</v>
      </c>
      <c r="C335" s="31" t="s">
        <v>474</v>
      </c>
      <c r="D335" s="31" t="s">
        <v>478</v>
      </c>
      <c r="E335" s="31" t="s">
        <v>597</v>
      </c>
      <c r="F335" s="26">
        <v>5</v>
      </c>
      <c r="G335" s="26">
        <v>5</v>
      </c>
      <c r="H335" s="6">
        <v>355</v>
      </c>
      <c r="I335" s="6">
        <v>177</v>
      </c>
      <c r="J335" s="9">
        <f t="shared" si="80"/>
        <v>0.49859154929577465</v>
      </c>
      <c r="K335" s="2">
        <v>37.391500000000001</v>
      </c>
      <c r="L335" s="12">
        <v>26.425999999999998</v>
      </c>
      <c r="M335" s="6">
        <v>22.548999999999999</v>
      </c>
      <c r="N335" s="6">
        <v>20.155000000000001</v>
      </c>
      <c r="O335" s="12">
        <f t="shared" ref="O335:O362" si="83">IF(M335&gt;0,(N335/SQRT(M335)),"")</f>
        <v>4.2444278858766147</v>
      </c>
      <c r="P335" s="10">
        <v>186.4</v>
      </c>
      <c r="Q335" s="11">
        <v>3.23</v>
      </c>
      <c r="R335" s="6">
        <f t="shared" si="75"/>
        <v>14.177038626609439</v>
      </c>
      <c r="S335" s="6">
        <f t="shared" si="79"/>
        <v>70.536592749564832</v>
      </c>
      <c r="T335" s="19">
        <f t="shared" si="81"/>
        <v>1.1515855226356591</v>
      </c>
      <c r="U335" s="11">
        <v>0.76</v>
      </c>
      <c r="V335" s="11">
        <v>0.79</v>
      </c>
      <c r="W335" s="11">
        <v>0.75</v>
      </c>
      <c r="X335" s="20">
        <f t="shared" si="77"/>
        <v>0.76666666666666661</v>
      </c>
      <c r="Y335" s="9">
        <f t="shared" si="76"/>
        <v>92.004251412475867</v>
      </c>
      <c r="Z335" s="6">
        <f t="shared" si="78"/>
        <v>57.70897832817338</v>
      </c>
      <c r="AA335" s="7"/>
    </row>
    <row r="336" spans="1:27" x14ac:dyDescent="0.3">
      <c r="A336" s="31" t="s">
        <v>228</v>
      </c>
      <c r="B336" s="31" t="s">
        <v>483</v>
      </c>
      <c r="C336" s="31" t="s">
        <v>474</v>
      </c>
      <c r="D336" s="31" t="s">
        <v>478</v>
      </c>
      <c r="E336" s="31" t="s">
        <v>598</v>
      </c>
      <c r="F336" s="26">
        <v>5</v>
      </c>
      <c r="G336" s="26">
        <v>5</v>
      </c>
      <c r="H336" s="6">
        <v>227</v>
      </c>
      <c r="I336" s="6">
        <v>96</v>
      </c>
      <c r="J336" s="9">
        <f t="shared" si="80"/>
        <v>0.42290748898678415</v>
      </c>
      <c r="K336" s="2" t="s">
        <v>8</v>
      </c>
      <c r="L336" s="12">
        <v>9.3719999999999999</v>
      </c>
      <c r="M336" s="6">
        <v>8.3249999999999993</v>
      </c>
      <c r="N336" s="6">
        <v>13.22</v>
      </c>
      <c r="O336" s="12">
        <f t="shared" si="83"/>
        <v>4.5818338251404542</v>
      </c>
      <c r="P336" s="10">
        <v>42.9</v>
      </c>
      <c r="Q336" s="11">
        <v>0.93</v>
      </c>
      <c r="R336" s="6">
        <f t="shared" si="75"/>
        <v>21.846153846153847</v>
      </c>
      <c r="S336" s="6">
        <f t="shared" si="79"/>
        <v>45.774647887323944</v>
      </c>
      <c r="T336" s="19">
        <f t="shared" si="81"/>
        <v>1.339374987740201</v>
      </c>
      <c r="U336" s="11">
        <v>0.81</v>
      </c>
      <c r="V336" s="11">
        <v>0.9</v>
      </c>
      <c r="W336" s="11">
        <v>0.87</v>
      </c>
      <c r="X336" s="20">
        <f t="shared" si="77"/>
        <v>0.86</v>
      </c>
      <c r="Y336" s="9">
        <f t="shared" si="76"/>
        <v>53.226334752702257</v>
      </c>
      <c r="Z336" s="6">
        <f t="shared" si="78"/>
        <v>46.129032258064512</v>
      </c>
      <c r="AA336" s="7"/>
    </row>
    <row r="337" spans="1:27" x14ac:dyDescent="0.3">
      <c r="A337" s="31" t="s">
        <v>229</v>
      </c>
      <c r="B337" s="31" t="s">
        <v>483</v>
      </c>
      <c r="C337" s="31" t="s">
        <v>474</v>
      </c>
      <c r="D337" s="31" t="s">
        <v>478</v>
      </c>
      <c r="E337" s="31" t="s">
        <v>598</v>
      </c>
      <c r="F337" s="26">
        <v>5</v>
      </c>
      <c r="G337" s="26">
        <v>5</v>
      </c>
      <c r="H337" s="6">
        <v>174</v>
      </c>
      <c r="I337" s="6">
        <v>117</v>
      </c>
      <c r="J337" s="9">
        <f t="shared" si="80"/>
        <v>0.67241379310344829</v>
      </c>
      <c r="K337" s="2" t="s">
        <v>8</v>
      </c>
      <c r="L337" s="12">
        <v>15.805999999999999</v>
      </c>
      <c r="M337" s="6">
        <v>13.494999999999999</v>
      </c>
      <c r="N337" s="6">
        <v>17.094999999999999</v>
      </c>
      <c r="O337" s="12">
        <f t="shared" si="83"/>
        <v>4.6535315285588847</v>
      </c>
      <c r="P337" s="10">
        <v>70</v>
      </c>
      <c r="Q337" s="11">
        <v>1.59</v>
      </c>
      <c r="R337" s="6">
        <f t="shared" si="75"/>
        <v>22.58</v>
      </c>
      <c r="S337" s="6">
        <f t="shared" si="79"/>
        <v>44.286979627989375</v>
      </c>
      <c r="T337" s="19">
        <f t="shared" si="81"/>
        <v>1.3537239375889489</v>
      </c>
      <c r="U337" s="11">
        <v>0.76</v>
      </c>
      <c r="V337" s="11">
        <v>0.94</v>
      </c>
      <c r="W337" s="11">
        <v>0.68</v>
      </c>
      <c r="X337" s="20">
        <f t="shared" si="77"/>
        <v>0.79333333333333333</v>
      </c>
      <c r="Y337" s="9">
        <f t="shared" si="76"/>
        <v>55.823923900826941</v>
      </c>
      <c r="Z337" s="6">
        <f t="shared" si="78"/>
        <v>44.025157232704402</v>
      </c>
      <c r="AA337" s="7"/>
    </row>
    <row r="338" spans="1:27" x14ac:dyDescent="0.3">
      <c r="A338" s="31" t="s">
        <v>230</v>
      </c>
      <c r="B338" s="31" t="s">
        <v>483</v>
      </c>
      <c r="C338" s="31" t="s">
        <v>474</v>
      </c>
      <c r="D338" s="31" t="s">
        <v>478</v>
      </c>
      <c r="E338" s="31" t="s">
        <v>599</v>
      </c>
      <c r="F338" s="26">
        <v>5</v>
      </c>
      <c r="G338" s="26">
        <v>5</v>
      </c>
      <c r="H338" s="6">
        <v>412</v>
      </c>
      <c r="I338" s="6">
        <v>119</v>
      </c>
      <c r="J338" s="9">
        <f t="shared" si="80"/>
        <v>0.28883495145631066</v>
      </c>
      <c r="K338" s="2" t="s">
        <v>8</v>
      </c>
      <c r="L338" s="12">
        <v>21.212</v>
      </c>
      <c r="M338" s="6">
        <v>19.777000000000001</v>
      </c>
      <c r="N338" s="6">
        <v>18.847000000000001</v>
      </c>
      <c r="O338" s="12">
        <f t="shared" si="83"/>
        <v>4.2380104552370428</v>
      </c>
      <c r="P338" s="10">
        <v>119.2</v>
      </c>
      <c r="Q338" s="11">
        <v>1.99</v>
      </c>
      <c r="R338" s="6">
        <f t="shared" si="75"/>
        <v>17.795302013422816</v>
      </c>
      <c r="S338" s="6">
        <f t="shared" si="79"/>
        <v>56.194606826324716</v>
      </c>
      <c r="T338" s="19">
        <f t="shared" si="81"/>
        <v>1.2503053630423073</v>
      </c>
      <c r="U338" s="11">
        <v>0.68</v>
      </c>
      <c r="V338" s="11">
        <v>0.8</v>
      </c>
      <c r="W338" s="11">
        <v>0.68</v>
      </c>
      <c r="X338" s="20">
        <f t="shared" si="77"/>
        <v>0.72000000000000008</v>
      </c>
      <c r="Y338" s="9">
        <f t="shared" si="76"/>
        <v>78.048065036562107</v>
      </c>
      <c r="Z338" s="6">
        <f t="shared" si="78"/>
        <v>59.899497487437188</v>
      </c>
      <c r="AA338" s="7"/>
    </row>
    <row r="339" spans="1:27" x14ac:dyDescent="0.3">
      <c r="A339" s="31" t="s">
        <v>231</v>
      </c>
      <c r="B339" s="31" t="s">
        <v>483</v>
      </c>
      <c r="C339" s="31" t="s">
        <v>474</v>
      </c>
      <c r="D339" s="31" t="s">
        <v>478</v>
      </c>
      <c r="E339" s="31" t="s">
        <v>599</v>
      </c>
      <c r="F339" s="26">
        <v>5</v>
      </c>
      <c r="G339" s="26">
        <v>5</v>
      </c>
      <c r="H339" s="6">
        <v>377</v>
      </c>
      <c r="I339" s="6">
        <v>108</v>
      </c>
      <c r="J339" s="9">
        <f t="shared" si="80"/>
        <v>0.28647214854111408</v>
      </c>
      <c r="K339" s="2">
        <v>24.442099999999996</v>
      </c>
      <c r="L339" s="12">
        <v>15.252000000000001</v>
      </c>
      <c r="M339" s="6">
        <v>13.654999999999999</v>
      </c>
      <c r="N339" s="6">
        <v>16.207000000000001</v>
      </c>
      <c r="O339" s="12">
        <f t="shared" si="83"/>
        <v>4.3858803525057306</v>
      </c>
      <c r="P339" s="10">
        <v>104</v>
      </c>
      <c r="Q339" s="11">
        <v>1.47</v>
      </c>
      <c r="R339" s="6">
        <f t="shared" si="75"/>
        <v>14.665384615384616</v>
      </c>
      <c r="S339" s="6">
        <f t="shared" si="79"/>
        <v>68.187778651980068</v>
      </c>
      <c r="T339" s="19">
        <f t="shared" si="81"/>
        <v>1.1662934573028527</v>
      </c>
      <c r="U339" s="11">
        <v>0.72</v>
      </c>
      <c r="V339" s="11">
        <v>0.81</v>
      </c>
      <c r="W339" s="11">
        <v>0.72</v>
      </c>
      <c r="X339" s="20">
        <f t="shared" si="77"/>
        <v>0.75</v>
      </c>
      <c r="Y339" s="9">
        <f t="shared" si="76"/>
        <v>90.917038202640086</v>
      </c>
      <c r="Z339" s="6">
        <f t="shared" si="78"/>
        <v>70.748299319727892</v>
      </c>
      <c r="AA339" s="7"/>
    </row>
    <row r="340" spans="1:27" x14ac:dyDescent="0.3">
      <c r="A340" s="31" t="s">
        <v>232</v>
      </c>
      <c r="B340" s="31" t="s">
        <v>483</v>
      </c>
      <c r="C340" s="31" t="s">
        <v>474</v>
      </c>
      <c r="D340" s="31" t="s">
        <v>478</v>
      </c>
      <c r="E340" s="31" t="s">
        <v>600</v>
      </c>
      <c r="F340" s="26">
        <v>5</v>
      </c>
      <c r="G340" s="26">
        <v>5</v>
      </c>
      <c r="H340" s="6">
        <v>399</v>
      </c>
      <c r="I340" s="6">
        <v>223</v>
      </c>
      <c r="J340" s="9">
        <f t="shared" si="80"/>
        <v>0.55889724310776945</v>
      </c>
      <c r="K340" s="2" t="s">
        <v>8</v>
      </c>
      <c r="L340" s="12">
        <v>25.824000000000002</v>
      </c>
      <c r="M340" s="6">
        <v>21.423999999999999</v>
      </c>
      <c r="N340" s="6">
        <v>20.114999999999998</v>
      </c>
      <c r="O340" s="12">
        <f t="shared" si="83"/>
        <v>4.3458002150308186</v>
      </c>
      <c r="P340" s="10">
        <v>190.70000000000002</v>
      </c>
      <c r="Q340" s="11">
        <v>3.17</v>
      </c>
      <c r="R340" s="6">
        <f t="shared" si="75"/>
        <v>13.541688515993707</v>
      </c>
      <c r="S340" s="6">
        <f t="shared" si="79"/>
        <v>73.846034696406434</v>
      </c>
      <c r="T340" s="19">
        <f t="shared" si="81"/>
        <v>1.1316728199959707</v>
      </c>
      <c r="U340" s="11">
        <v>0.98</v>
      </c>
      <c r="V340" s="11">
        <v>0.97</v>
      </c>
      <c r="W340" s="11">
        <v>0.8</v>
      </c>
      <c r="X340" s="20">
        <f t="shared" si="77"/>
        <v>0.91666666666666663</v>
      </c>
      <c r="Y340" s="9">
        <f t="shared" si="76"/>
        <v>80.559310577897961</v>
      </c>
      <c r="Z340" s="6">
        <f t="shared" si="78"/>
        <v>60.15772870662461</v>
      </c>
      <c r="AA340" s="7"/>
    </row>
    <row r="341" spans="1:27" x14ac:dyDescent="0.3">
      <c r="A341" s="31" t="s">
        <v>233</v>
      </c>
      <c r="B341" s="31" t="s">
        <v>483</v>
      </c>
      <c r="C341" s="31" t="s">
        <v>474</v>
      </c>
      <c r="D341" s="31" t="s">
        <v>478</v>
      </c>
      <c r="E341" s="31" t="s">
        <v>600</v>
      </c>
      <c r="F341" s="26">
        <v>5</v>
      </c>
      <c r="G341" s="26">
        <v>5</v>
      </c>
      <c r="H341" s="6">
        <v>398</v>
      </c>
      <c r="I341" s="6">
        <v>160</v>
      </c>
      <c r="J341" s="9">
        <f t="shared" si="80"/>
        <v>0.4020100502512563</v>
      </c>
      <c r="K341" s="2" t="s">
        <v>8</v>
      </c>
      <c r="L341" s="12">
        <v>16.687000000000001</v>
      </c>
      <c r="M341" s="6">
        <v>16.024999999999999</v>
      </c>
      <c r="N341" s="6">
        <v>16.582999999999998</v>
      </c>
      <c r="O341" s="12">
        <f t="shared" si="83"/>
        <v>4.1425149234246135</v>
      </c>
      <c r="P341" s="10">
        <v>118.7</v>
      </c>
      <c r="Q341" s="11">
        <v>1.73</v>
      </c>
      <c r="R341" s="6">
        <f t="shared" si="75"/>
        <v>14.058129738837405</v>
      </c>
      <c r="S341" s="6">
        <f t="shared" si="79"/>
        <v>71.133217474680876</v>
      </c>
      <c r="T341" s="19">
        <f t="shared" si="81"/>
        <v>1.1479275469903643</v>
      </c>
      <c r="U341" s="11">
        <v>0.94</v>
      </c>
      <c r="V341" s="11">
        <v>1.1200000000000001</v>
      </c>
      <c r="W341" s="11">
        <v>0.91</v>
      </c>
      <c r="X341" s="20">
        <f t="shared" si="77"/>
        <v>0.9900000000000001</v>
      </c>
      <c r="Y341" s="9">
        <f t="shared" si="76"/>
        <v>71.851734822909989</v>
      </c>
      <c r="Z341" s="6">
        <f t="shared" si="78"/>
        <v>68.612716763005778</v>
      </c>
      <c r="AA341" s="7"/>
    </row>
    <row r="342" spans="1:27" x14ac:dyDescent="0.3">
      <c r="A342" s="31" t="s">
        <v>234</v>
      </c>
      <c r="B342" s="31" t="s">
        <v>483</v>
      </c>
      <c r="C342" s="31" t="s">
        <v>474</v>
      </c>
      <c r="D342" s="31" t="s">
        <v>478</v>
      </c>
      <c r="E342" s="31" t="s">
        <v>601</v>
      </c>
      <c r="F342" s="26">
        <v>5</v>
      </c>
      <c r="G342" s="26">
        <v>5</v>
      </c>
      <c r="H342" s="6">
        <v>415</v>
      </c>
      <c r="I342" s="6">
        <v>182</v>
      </c>
      <c r="J342" s="9">
        <f t="shared" si="80"/>
        <v>0.43855421686746987</v>
      </c>
      <c r="K342" s="2" t="s">
        <v>8</v>
      </c>
      <c r="L342" s="12">
        <v>18.742000000000001</v>
      </c>
      <c r="M342" s="6">
        <v>16.837</v>
      </c>
      <c r="N342" s="6">
        <v>17.48</v>
      </c>
      <c r="O342" s="12">
        <f t="shared" si="83"/>
        <v>4.2599948330844022</v>
      </c>
      <c r="P342" s="10">
        <v>113.69999999999999</v>
      </c>
      <c r="Q342" s="11">
        <v>1.82</v>
      </c>
      <c r="R342" s="6">
        <f t="shared" si="75"/>
        <v>16.48372911169745</v>
      </c>
      <c r="S342" s="6">
        <f t="shared" si="79"/>
        <v>60.665884110553833</v>
      </c>
      <c r="T342" s="19">
        <f t="shared" si="81"/>
        <v>1.2170554688553608</v>
      </c>
      <c r="U342" s="11">
        <v>0.66</v>
      </c>
      <c r="V342" s="11">
        <v>0.88</v>
      </c>
      <c r="W342" s="11">
        <v>0.66</v>
      </c>
      <c r="X342" s="20">
        <f t="shared" si="77"/>
        <v>0.73333333333333339</v>
      </c>
      <c r="Y342" s="9">
        <f t="shared" si="76"/>
        <v>82.726205605300677</v>
      </c>
      <c r="Z342" s="6">
        <f t="shared" si="78"/>
        <v>62.472527472527467</v>
      </c>
      <c r="AA342" s="7"/>
    </row>
    <row r="343" spans="1:27" x14ac:dyDescent="0.3">
      <c r="A343" s="31" t="s">
        <v>235</v>
      </c>
      <c r="B343" s="31" t="s">
        <v>483</v>
      </c>
      <c r="C343" s="31" t="s">
        <v>474</v>
      </c>
      <c r="D343" s="31" t="s">
        <v>478</v>
      </c>
      <c r="E343" s="31" t="s">
        <v>601</v>
      </c>
      <c r="F343" s="26">
        <v>5</v>
      </c>
      <c r="G343" s="26">
        <v>5</v>
      </c>
      <c r="H343" s="6">
        <v>287</v>
      </c>
      <c r="I343" s="6">
        <v>9</v>
      </c>
      <c r="J343" s="9">
        <f t="shared" si="80"/>
        <v>3.1358885017421602E-2</v>
      </c>
      <c r="K343" s="2">
        <v>17.8443</v>
      </c>
      <c r="L343" s="12">
        <v>7.35</v>
      </c>
      <c r="M343" s="6">
        <v>6.6390000000000002</v>
      </c>
      <c r="N343" s="6">
        <v>11.955</v>
      </c>
      <c r="O343" s="12">
        <f t="shared" si="83"/>
        <v>4.6397891622790546</v>
      </c>
      <c r="P343" s="10">
        <v>42.4</v>
      </c>
      <c r="Q343" s="11">
        <v>0.68</v>
      </c>
      <c r="R343" s="6">
        <f t="shared" si="75"/>
        <v>17.334905660377359</v>
      </c>
      <c r="S343" s="6">
        <f t="shared" si="79"/>
        <v>57.687074829931973</v>
      </c>
      <c r="T343" s="19">
        <f t="shared" si="81"/>
        <v>1.2389214824914623</v>
      </c>
      <c r="U343" s="11">
        <v>0.79</v>
      </c>
      <c r="V343" s="11">
        <v>1.02</v>
      </c>
      <c r="W343" s="11">
        <v>0.85</v>
      </c>
      <c r="X343" s="20">
        <f t="shared" si="77"/>
        <v>0.88666666666666671</v>
      </c>
      <c r="Y343" s="9">
        <f t="shared" si="76"/>
        <v>65.060610710449595</v>
      </c>
      <c r="Z343" s="6">
        <f t="shared" si="78"/>
        <v>62.35294117647058</v>
      </c>
      <c r="AA343" s="7"/>
    </row>
    <row r="344" spans="1:27" x14ac:dyDescent="0.3">
      <c r="A344" s="31" t="s">
        <v>236</v>
      </c>
      <c r="B344" s="31" t="s">
        <v>483</v>
      </c>
      <c r="C344" s="31" t="s">
        <v>474</v>
      </c>
      <c r="D344" s="31" t="s">
        <v>478</v>
      </c>
      <c r="E344" s="31" t="s">
        <v>602</v>
      </c>
      <c r="F344" s="26">
        <v>5</v>
      </c>
      <c r="G344" s="26">
        <v>5</v>
      </c>
      <c r="H344" s="6">
        <v>402</v>
      </c>
      <c r="I344" s="6">
        <v>90</v>
      </c>
      <c r="J344" s="9">
        <f t="shared" si="80"/>
        <v>0.22388059701492538</v>
      </c>
      <c r="K344" s="2" t="s">
        <v>8</v>
      </c>
      <c r="L344" s="12">
        <v>16.463000000000001</v>
      </c>
      <c r="M344" s="6">
        <v>13.831</v>
      </c>
      <c r="N344" s="6">
        <v>16.882000000000001</v>
      </c>
      <c r="O344" s="12">
        <f t="shared" si="83"/>
        <v>4.5393859097742499</v>
      </c>
      <c r="P344" s="10">
        <v>74.2</v>
      </c>
      <c r="Q344" s="11">
        <v>1.93</v>
      </c>
      <c r="R344" s="6">
        <f t="shared" si="75"/>
        <v>22.18733153638814</v>
      </c>
      <c r="S344" s="6">
        <f t="shared" si="79"/>
        <v>45.070764745186175</v>
      </c>
      <c r="T344" s="19">
        <f t="shared" si="81"/>
        <v>1.3461050729075732</v>
      </c>
      <c r="U344" s="11">
        <v>0.78</v>
      </c>
      <c r="V344" s="11">
        <v>0.88</v>
      </c>
      <c r="W344" s="11">
        <v>0.8</v>
      </c>
      <c r="X344" s="20">
        <f t="shared" si="77"/>
        <v>0.82</v>
      </c>
      <c r="Y344" s="9">
        <f t="shared" si="76"/>
        <v>54.964347250227036</v>
      </c>
      <c r="Z344" s="6">
        <f t="shared" si="78"/>
        <v>38.445595854922281</v>
      </c>
      <c r="AA344" s="7"/>
    </row>
    <row r="345" spans="1:27" x14ac:dyDescent="0.3">
      <c r="A345" s="31" t="s">
        <v>237</v>
      </c>
      <c r="B345" s="31" t="s">
        <v>483</v>
      </c>
      <c r="C345" s="31" t="s">
        <v>474</v>
      </c>
      <c r="D345" s="31" t="s">
        <v>478</v>
      </c>
      <c r="E345" s="31" t="s">
        <v>602</v>
      </c>
      <c r="F345" s="26">
        <v>5</v>
      </c>
      <c r="G345" s="26">
        <v>5</v>
      </c>
      <c r="H345" s="6">
        <v>441</v>
      </c>
      <c r="I345" s="6">
        <v>121</v>
      </c>
      <c r="J345" s="9">
        <f t="shared" si="80"/>
        <v>0.2743764172335601</v>
      </c>
      <c r="K345" s="2">
        <v>36.180599999999998</v>
      </c>
      <c r="L345" s="12">
        <v>25.14</v>
      </c>
      <c r="M345" s="6">
        <v>23.585999999999999</v>
      </c>
      <c r="N345" s="6">
        <v>20.395</v>
      </c>
      <c r="O345" s="12">
        <f t="shared" si="83"/>
        <v>4.1994901074682449</v>
      </c>
      <c r="P345" s="10">
        <v>151</v>
      </c>
      <c r="Q345" s="11">
        <v>2.52</v>
      </c>
      <c r="R345" s="6">
        <f t="shared" si="75"/>
        <v>16.649006622516556</v>
      </c>
      <c r="S345" s="6">
        <f t="shared" si="79"/>
        <v>60.063643595863162</v>
      </c>
      <c r="T345" s="19">
        <f t="shared" si="81"/>
        <v>1.2213883260567695</v>
      </c>
      <c r="U345" s="11">
        <v>0.65</v>
      </c>
      <c r="V345" s="11">
        <v>0.75</v>
      </c>
      <c r="W345" s="11">
        <v>0.7</v>
      </c>
      <c r="X345" s="20">
        <f t="shared" si="77"/>
        <v>0.69999999999999984</v>
      </c>
      <c r="Y345" s="9">
        <f t="shared" si="76"/>
        <v>85.805205136947407</v>
      </c>
      <c r="Z345" s="6">
        <f t="shared" si="78"/>
        <v>59.920634920634917</v>
      </c>
      <c r="AA345" s="7"/>
    </row>
    <row r="346" spans="1:27" x14ac:dyDescent="0.3">
      <c r="A346" s="31" t="s">
        <v>238</v>
      </c>
      <c r="B346" s="31" t="s">
        <v>483</v>
      </c>
      <c r="C346" s="31" t="s">
        <v>474</v>
      </c>
      <c r="D346" s="31" t="s">
        <v>478</v>
      </c>
      <c r="E346" s="31" t="s">
        <v>603</v>
      </c>
      <c r="F346" s="26">
        <v>5</v>
      </c>
      <c r="G346" s="26">
        <v>5</v>
      </c>
      <c r="H346" s="6">
        <v>388</v>
      </c>
      <c r="I346" s="6">
        <v>101</v>
      </c>
      <c r="J346" s="9">
        <f t="shared" si="80"/>
        <v>0.26030927835051548</v>
      </c>
      <c r="K346" s="2" t="s">
        <v>8</v>
      </c>
      <c r="L346" s="12">
        <v>33.103000000000002</v>
      </c>
      <c r="M346" s="6">
        <v>27.68</v>
      </c>
      <c r="N346" s="6">
        <v>26.36</v>
      </c>
      <c r="O346" s="12">
        <f t="shared" si="83"/>
        <v>5.0102842211673595</v>
      </c>
      <c r="P346" s="10">
        <v>136.9</v>
      </c>
      <c r="Q346" s="11">
        <v>4.1900000000000004</v>
      </c>
      <c r="R346" s="6">
        <f t="shared" si="75"/>
        <v>24.180423666910151</v>
      </c>
      <c r="S346" s="6">
        <f t="shared" si="79"/>
        <v>41.355768359363196</v>
      </c>
      <c r="T346" s="19">
        <f t="shared" si="81"/>
        <v>1.383463905895693</v>
      </c>
      <c r="U346" s="11">
        <v>0.63</v>
      </c>
      <c r="V346" s="11">
        <v>0.76</v>
      </c>
      <c r="W346" s="11">
        <v>0.54</v>
      </c>
      <c r="X346" s="20">
        <f t="shared" si="77"/>
        <v>0.64333333333333342</v>
      </c>
      <c r="Y346" s="9">
        <f t="shared" si="76"/>
        <v>64.28357776066818</v>
      </c>
      <c r="Z346" s="6">
        <f t="shared" si="78"/>
        <v>32.673031026252978</v>
      </c>
      <c r="AA346" s="7"/>
    </row>
    <row r="347" spans="1:27" x14ac:dyDescent="0.3">
      <c r="A347" s="31" t="s">
        <v>239</v>
      </c>
      <c r="B347" s="31" t="s">
        <v>483</v>
      </c>
      <c r="C347" s="31" t="s">
        <v>474</v>
      </c>
      <c r="D347" s="31" t="s">
        <v>478</v>
      </c>
      <c r="E347" s="31" t="s">
        <v>603</v>
      </c>
      <c r="F347" s="26">
        <v>5</v>
      </c>
      <c r="G347" s="26">
        <v>5</v>
      </c>
      <c r="H347" s="6">
        <v>405</v>
      </c>
      <c r="I347" s="6">
        <v>180</v>
      </c>
      <c r="J347" s="9">
        <f t="shared" si="80"/>
        <v>0.44444444444444442</v>
      </c>
      <c r="K347" s="2" t="s">
        <v>8</v>
      </c>
      <c r="L347" s="12">
        <v>29.222999999999999</v>
      </c>
      <c r="M347" s="6">
        <v>25.170999999999999</v>
      </c>
      <c r="N347" s="6">
        <v>22.588000000000001</v>
      </c>
      <c r="O347" s="12">
        <f t="shared" si="83"/>
        <v>4.5022286183932527</v>
      </c>
      <c r="P347" s="10">
        <v>184.9</v>
      </c>
      <c r="Q347" s="16">
        <v>3.4</v>
      </c>
      <c r="R347" s="6">
        <f t="shared" si="75"/>
        <v>15.804759329367224</v>
      </c>
      <c r="S347" s="6">
        <f t="shared" si="79"/>
        <v>63.272080210792872</v>
      </c>
      <c r="T347" s="19">
        <f t="shared" si="81"/>
        <v>1.1987878869061532</v>
      </c>
      <c r="U347" s="11">
        <v>0.68</v>
      </c>
      <c r="V347" s="11">
        <v>0.85</v>
      </c>
      <c r="W347" s="11">
        <v>0.71</v>
      </c>
      <c r="X347" s="20">
        <f t="shared" si="77"/>
        <v>0.7466666666666667</v>
      </c>
      <c r="Y347" s="9">
        <f t="shared" si="76"/>
        <v>84.739393139454734</v>
      </c>
      <c r="Z347" s="6">
        <f t="shared" si="78"/>
        <v>54.382352941176471</v>
      </c>
      <c r="AA347" s="7"/>
    </row>
    <row r="348" spans="1:27" x14ac:dyDescent="0.3">
      <c r="A348" s="31" t="s">
        <v>240</v>
      </c>
      <c r="B348" s="31" t="s">
        <v>483</v>
      </c>
      <c r="C348" s="31" t="s">
        <v>474</v>
      </c>
      <c r="D348" s="31" t="s">
        <v>478</v>
      </c>
      <c r="E348" s="31" t="s">
        <v>604</v>
      </c>
      <c r="F348" s="26">
        <v>5</v>
      </c>
      <c r="G348" s="26">
        <v>5</v>
      </c>
      <c r="H348" s="6">
        <v>361</v>
      </c>
      <c r="I348" s="6">
        <v>95</v>
      </c>
      <c r="J348" s="9">
        <f t="shared" si="80"/>
        <v>0.26315789473684209</v>
      </c>
      <c r="K348" s="2" t="s">
        <v>8</v>
      </c>
      <c r="L348" s="12">
        <v>19.765000000000001</v>
      </c>
      <c r="M348" s="6">
        <v>17.646000000000001</v>
      </c>
      <c r="N348" s="6">
        <v>18.497</v>
      </c>
      <c r="O348" s="12">
        <f t="shared" si="83"/>
        <v>4.4032988223714513</v>
      </c>
      <c r="P348" s="10">
        <v>103.7</v>
      </c>
      <c r="Q348" s="11">
        <v>1.99</v>
      </c>
      <c r="R348" s="6">
        <f t="shared" si="75"/>
        <v>19.059787849566057</v>
      </c>
      <c r="S348" s="6">
        <f t="shared" si="79"/>
        <v>52.466481153554263</v>
      </c>
      <c r="T348" s="19">
        <f t="shared" si="81"/>
        <v>1.2801180622899484</v>
      </c>
      <c r="U348" s="11">
        <v>0.72</v>
      </c>
      <c r="V348" s="11">
        <v>0.75</v>
      </c>
      <c r="W348" s="11">
        <v>0.69</v>
      </c>
      <c r="X348" s="20">
        <f t="shared" si="77"/>
        <v>0.72000000000000008</v>
      </c>
      <c r="Y348" s="9">
        <f t="shared" si="76"/>
        <v>72.870112713269805</v>
      </c>
      <c r="Z348" s="6">
        <f t="shared" ref="Z348:Z362" si="84">IF(Q348&gt;0,P348/Q348,"")</f>
        <v>52.110552763819101</v>
      </c>
      <c r="AA348" s="7"/>
    </row>
    <row r="349" spans="1:27" x14ac:dyDescent="0.3">
      <c r="A349" s="31" t="s">
        <v>241</v>
      </c>
      <c r="B349" s="31" t="s">
        <v>483</v>
      </c>
      <c r="C349" s="31" t="s">
        <v>474</v>
      </c>
      <c r="D349" s="31" t="s">
        <v>478</v>
      </c>
      <c r="E349" s="31" t="s">
        <v>604</v>
      </c>
      <c r="F349" s="26">
        <v>5</v>
      </c>
      <c r="G349" s="26">
        <v>5</v>
      </c>
      <c r="H349" s="6">
        <v>397</v>
      </c>
      <c r="I349" s="6">
        <v>83</v>
      </c>
      <c r="J349" s="9">
        <f t="shared" si="80"/>
        <v>0.20906801007556675</v>
      </c>
      <c r="K349" s="2" t="s">
        <v>8</v>
      </c>
      <c r="L349" s="12">
        <v>12.53</v>
      </c>
      <c r="M349" s="6">
        <v>11.022</v>
      </c>
      <c r="N349" s="6">
        <v>14.659000000000001</v>
      </c>
      <c r="O349" s="12">
        <f t="shared" si="83"/>
        <v>4.4154415641171374</v>
      </c>
      <c r="P349" s="10">
        <v>67.900000000000006</v>
      </c>
      <c r="Q349" s="11">
        <v>1.24</v>
      </c>
      <c r="R349" s="6">
        <f t="shared" si="75"/>
        <v>18.453608247422679</v>
      </c>
      <c r="S349" s="6">
        <f t="shared" si="79"/>
        <v>54.189944134078218</v>
      </c>
      <c r="T349" s="19">
        <f t="shared" si="81"/>
        <v>1.2660812967136483</v>
      </c>
      <c r="U349" s="11">
        <v>0.65</v>
      </c>
      <c r="V349" s="11">
        <v>0.72</v>
      </c>
      <c r="W349" s="11">
        <v>0.67</v>
      </c>
      <c r="X349" s="20">
        <f t="shared" si="77"/>
        <v>0.68</v>
      </c>
      <c r="Y349" s="9">
        <f t="shared" si="76"/>
        <v>79.691094314820887</v>
      </c>
      <c r="Z349" s="6">
        <f t="shared" si="84"/>
        <v>54.758064516129039</v>
      </c>
      <c r="AA349" s="7"/>
    </row>
    <row r="350" spans="1:27" x14ac:dyDescent="0.3">
      <c r="A350" s="31" t="s">
        <v>242</v>
      </c>
      <c r="B350" s="31" t="s">
        <v>483</v>
      </c>
      <c r="C350" s="31" t="s">
        <v>474</v>
      </c>
      <c r="D350" s="31" t="s">
        <v>478</v>
      </c>
      <c r="E350" s="31" t="s">
        <v>605</v>
      </c>
      <c r="F350" s="26">
        <v>5</v>
      </c>
      <c r="G350" s="26">
        <v>5</v>
      </c>
      <c r="H350" s="6">
        <v>253</v>
      </c>
      <c r="I350" s="6">
        <v>128</v>
      </c>
      <c r="J350" s="9">
        <f t="shared" si="80"/>
        <v>0.50592885375494068</v>
      </c>
      <c r="K350" s="2" t="s">
        <v>8</v>
      </c>
      <c r="L350" s="12">
        <v>9.6</v>
      </c>
      <c r="M350" s="6">
        <v>8.2070000000000007</v>
      </c>
      <c r="N350" s="6">
        <v>12.933</v>
      </c>
      <c r="O350" s="12">
        <f t="shared" si="83"/>
        <v>4.5144730094378245</v>
      </c>
      <c r="P350" s="10">
        <v>52.900000000000006</v>
      </c>
      <c r="Q350" s="11">
        <v>1</v>
      </c>
      <c r="R350" s="6">
        <f t="shared" si="75"/>
        <v>18.147448015122873</v>
      </c>
      <c r="S350" s="6">
        <f t="shared" si="79"/>
        <v>55.104166666666671</v>
      </c>
      <c r="T350" s="19">
        <f t="shared" si="81"/>
        <v>1.2588155610043827</v>
      </c>
      <c r="U350" s="11">
        <v>0.8</v>
      </c>
      <c r="V350" s="11">
        <v>0.89</v>
      </c>
      <c r="W350" s="11">
        <v>0.77</v>
      </c>
      <c r="X350" s="20">
        <f t="shared" si="77"/>
        <v>0.82</v>
      </c>
      <c r="Y350" s="9">
        <f t="shared" si="76"/>
        <v>67.200203252032537</v>
      </c>
      <c r="Z350" s="6">
        <f t="shared" si="84"/>
        <v>52.900000000000006</v>
      </c>
      <c r="AA350" s="7"/>
    </row>
    <row r="351" spans="1:27" x14ac:dyDescent="0.3">
      <c r="A351" s="31" t="s">
        <v>243</v>
      </c>
      <c r="B351" s="31" t="s">
        <v>483</v>
      </c>
      <c r="C351" s="31" t="s">
        <v>474</v>
      </c>
      <c r="D351" s="31" t="s">
        <v>478</v>
      </c>
      <c r="E351" s="31" t="s">
        <v>605</v>
      </c>
      <c r="F351" s="26">
        <v>5</v>
      </c>
      <c r="G351" s="26">
        <v>5</v>
      </c>
      <c r="H351" s="6">
        <v>430</v>
      </c>
      <c r="I351" s="6">
        <v>124</v>
      </c>
      <c r="J351" s="9">
        <f t="shared" si="80"/>
        <v>0.28837209302325584</v>
      </c>
      <c r="K351" s="2" t="s">
        <v>8</v>
      </c>
      <c r="L351" s="12">
        <v>16.574000000000002</v>
      </c>
      <c r="M351" s="6">
        <v>14.006</v>
      </c>
      <c r="N351" s="6">
        <v>16.172999999999998</v>
      </c>
      <c r="O351" s="12">
        <f t="shared" si="83"/>
        <v>4.3214901310467591</v>
      </c>
      <c r="P351" s="10">
        <v>89.6</v>
      </c>
      <c r="Q351" s="11">
        <v>1.95</v>
      </c>
      <c r="R351" s="6">
        <f t="shared" si="75"/>
        <v>18.497767857142861</v>
      </c>
      <c r="S351" s="6">
        <f t="shared" si="79"/>
        <v>54.060576807047177</v>
      </c>
      <c r="T351" s="19">
        <f t="shared" si="81"/>
        <v>1.2671193248455563</v>
      </c>
      <c r="U351" s="11">
        <v>0.82</v>
      </c>
      <c r="V351" s="11">
        <v>0.86</v>
      </c>
      <c r="W351" s="11">
        <v>0.78</v>
      </c>
      <c r="X351" s="20">
        <f t="shared" si="77"/>
        <v>0.82</v>
      </c>
      <c r="Y351" s="9">
        <f t="shared" si="76"/>
        <v>65.927532691520952</v>
      </c>
      <c r="Z351" s="6">
        <f t="shared" si="84"/>
        <v>45.948717948717949</v>
      </c>
      <c r="AA351" s="7"/>
    </row>
    <row r="352" spans="1:27" x14ac:dyDescent="0.3">
      <c r="A352" s="31" t="s">
        <v>244</v>
      </c>
      <c r="B352" s="31" t="s">
        <v>483</v>
      </c>
      <c r="C352" s="31" t="s">
        <v>474</v>
      </c>
      <c r="D352" s="31" t="s">
        <v>478</v>
      </c>
      <c r="E352" s="31" t="s">
        <v>606</v>
      </c>
      <c r="F352" s="26">
        <v>5</v>
      </c>
      <c r="G352" s="26">
        <v>5</v>
      </c>
      <c r="H352" s="6">
        <v>398</v>
      </c>
      <c r="I352" s="6">
        <v>130</v>
      </c>
      <c r="J352" s="9">
        <f t="shared" si="80"/>
        <v>0.32663316582914576</v>
      </c>
      <c r="K352" s="2">
        <v>26.314799999999998</v>
      </c>
      <c r="L352" s="12">
        <v>24.007000000000001</v>
      </c>
      <c r="M352" s="6">
        <v>20.312999999999999</v>
      </c>
      <c r="N352" s="6">
        <v>19.998999999999999</v>
      </c>
      <c r="O352" s="12">
        <f t="shared" si="83"/>
        <v>4.4373250768277055</v>
      </c>
      <c r="P352" s="10">
        <v>134.30000000000001</v>
      </c>
      <c r="Q352" s="11">
        <v>2.74</v>
      </c>
      <c r="R352" s="6">
        <f t="shared" si="75"/>
        <v>17.875651526433359</v>
      </c>
      <c r="S352" s="6">
        <f t="shared" si="79"/>
        <v>55.942016911734079</v>
      </c>
      <c r="T352" s="19">
        <f t="shared" si="81"/>
        <v>1.2522618797977751</v>
      </c>
      <c r="U352" s="11">
        <v>0.76</v>
      </c>
      <c r="V352" s="11">
        <v>0.95</v>
      </c>
      <c r="W352" s="11">
        <v>0.73</v>
      </c>
      <c r="X352" s="20">
        <f t="shared" si="77"/>
        <v>0.81333333333333335</v>
      </c>
      <c r="Y352" s="9">
        <f t="shared" si="76"/>
        <v>68.781168334099263</v>
      </c>
      <c r="Z352" s="6">
        <f t="shared" si="84"/>
        <v>49.014598540145982</v>
      </c>
      <c r="AA352" s="7"/>
    </row>
    <row r="353" spans="1:27" x14ac:dyDescent="0.3">
      <c r="A353" s="31" t="s">
        <v>245</v>
      </c>
      <c r="B353" s="31" t="s">
        <v>483</v>
      </c>
      <c r="C353" s="31" t="s">
        <v>474</v>
      </c>
      <c r="D353" s="31" t="s">
        <v>478</v>
      </c>
      <c r="E353" s="31" t="s">
        <v>607</v>
      </c>
      <c r="F353" s="26">
        <v>5</v>
      </c>
      <c r="G353" s="26">
        <v>5</v>
      </c>
      <c r="H353" s="6">
        <v>326</v>
      </c>
      <c r="I353" s="6">
        <v>111</v>
      </c>
      <c r="J353" s="9">
        <f t="shared" si="80"/>
        <v>0.34049079754601225</v>
      </c>
      <c r="K353" s="2">
        <v>27.39</v>
      </c>
      <c r="L353" s="12">
        <v>23.777999999999999</v>
      </c>
      <c r="M353" s="6">
        <v>20.184000000000001</v>
      </c>
      <c r="N353" s="6">
        <v>21.076000000000001</v>
      </c>
      <c r="O353" s="12">
        <f t="shared" si="83"/>
        <v>4.6912067244061797</v>
      </c>
      <c r="P353" s="10">
        <v>144.19999999999999</v>
      </c>
      <c r="Q353" s="11">
        <v>2.91</v>
      </c>
      <c r="R353" s="6">
        <f t="shared" si="75"/>
        <v>16.489597780859917</v>
      </c>
      <c r="S353" s="6">
        <f t="shared" si="79"/>
        <v>60.644293043990245</v>
      </c>
      <c r="T353" s="19">
        <f t="shared" si="81"/>
        <v>1.2172100623344231</v>
      </c>
      <c r="U353" s="11">
        <v>0.84</v>
      </c>
      <c r="V353" s="11">
        <v>0.98</v>
      </c>
      <c r="W353" s="11">
        <v>0.8</v>
      </c>
      <c r="X353" s="20">
        <f t="shared" si="77"/>
        <v>0.87333333333333341</v>
      </c>
      <c r="Y353" s="9">
        <f t="shared" si="76"/>
        <v>69.440030203042255</v>
      </c>
      <c r="Z353" s="6">
        <f t="shared" si="84"/>
        <v>49.553264604810991</v>
      </c>
      <c r="AA353" s="7"/>
    </row>
    <row r="354" spans="1:27" x14ac:dyDescent="0.3">
      <c r="A354" s="31" t="s">
        <v>246</v>
      </c>
      <c r="B354" s="31" t="s">
        <v>483</v>
      </c>
      <c r="C354" s="31" t="s">
        <v>474</v>
      </c>
      <c r="D354" s="31" t="s">
        <v>478</v>
      </c>
      <c r="E354" s="31" t="s">
        <v>608</v>
      </c>
      <c r="F354" s="26">
        <v>5</v>
      </c>
      <c r="G354" s="26">
        <v>5</v>
      </c>
      <c r="H354" s="6">
        <v>275</v>
      </c>
      <c r="I354" s="6">
        <v>31</v>
      </c>
      <c r="J354" s="9">
        <f t="shared" si="80"/>
        <v>0.11272727272727273</v>
      </c>
      <c r="K354" s="2">
        <v>9.9603999999999999</v>
      </c>
      <c r="L354" s="12">
        <v>6.6950000000000003</v>
      </c>
      <c r="M354" s="6">
        <v>5.423</v>
      </c>
      <c r="N354" s="6">
        <v>10.672000000000001</v>
      </c>
      <c r="O354" s="12">
        <f t="shared" si="83"/>
        <v>4.5827483989087314</v>
      </c>
      <c r="P354" s="10">
        <v>47.4</v>
      </c>
      <c r="Q354" s="11">
        <v>1.04</v>
      </c>
      <c r="R354" s="6">
        <f t="shared" si="75"/>
        <v>14.124472573839665</v>
      </c>
      <c r="S354" s="6">
        <f t="shared" si="79"/>
        <v>70.799103808812532</v>
      </c>
      <c r="T354" s="19">
        <f t="shared" si="81"/>
        <v>1.1499722396739427</v>
      </c>
      <c r="U354" s="11">
        <v>0.72</v>
      </c>
      <c r="V354" s="11">
        <v>0.89</v>
      </c>
      <c r="W354" s="11">
        <v>0.81</v>
      </c>
      <c r="X354" s="20">
        <f t="shared" si="77"/>
        <v>0.80666666666666664</v>
      </c>
      <c r="Y354" s="9">
        <f t="shared" si="76"/>
        <v>87.767484060511435</v>
      </c>
      <c r="Z354" s="6">
        <f t="shared" si="84"/>
        <v>45.576923076923073</v>
      </c>
      <c r="AA354" s="7"/>
    </row>
    <row r="355" spans="1:27" x14ac:dyDescent="0.3">
      <c r="A355" s="31" t="s">
        <v>247</v>
      </c>
      <c r="B355" s="31" t="s">
        <v>483</v>
      </c>
      <c r="C355" s="31" t="s">
        <v>474</v>
      </c>
      <c r="D355" s="31" t="s">
        <v>478</v>
      </c>
      <c r="E355" s="31" t="s">
        <v>609</v>
      </c>
      <c r="F355" s="26">
        <v>5</v>
      </c>
      <c r="G355" s="26">
        <v>5</v>
      </c>
      <c r="H355" s="6">
        <v>491</v>
      </c>
      <c r="I355" s="6">
        <v>93</v>
      </c>
      <c r="J355" s="9">
        <f t="shared" si="80"/>
        <v>0.18940936863543789</v>
      </c>
      <c r="K355" s="2" t="s">
        <v>8</v>
      </c>
      <c r="L355" s="12">
        <v>21.741</v>
      </c>
      <c r="M355" s="6">
        <v>18.904</v>
      </c>
      <c r="N355" s="6">
        <v>19.029</v>
      </c>
      <c r="O355" s="12">
        <f t="shared" si="83"/>
        <v>4.3766227327297287</v>
      </c>
      <c r="P355" s="10">
        <v>103.4</v>
      </c>
      <c r="Q355" s="11">
        <v>2.14</v>
      </c>
      <c r="R355" s="6">
        <f t="shared" si="75"/>
        <v>21.026112185686653</v>
      </c>
      <c r="S355" s="6">
        <f t="shared" si="79"/>
        <v>47.559909847753097</v>
      </c>
      <c r="T355" s="19">
        <f t="shared" si="81"/>
        <v>1.322758977280017</v>
      </c>
      <c r="U355" s="11">
        <v>0.65</v>
      </c>
      <c r="V355" s="11">
        <v>0.83</v>
      </c>
      <c r="W355" s="11">
        <v>0.62</v>
      </c>
      <c r="X355" s="20">
        <f t="shared" si="77"/>
        <v>0.70000000000000007</v>
      </c>
      <c r="Y355" s="9">
        <f t="shared" si="76"/>
        <v>67.942728353932992</v>
      </c>
      <c r="Z355" s="6">
        <f t="shared" si="84"/>
        <v>48.317757009345797</v>
      </c>
      <c r="AA355" s="7"/>
    </row>
    <row r="356" spans="1:27" x14ac:dyDescent="0.3">
      <c r="A356" s="31" t="s">
        <v>248</v>
      </c>
      <c r="B356" s="31" t="s">
        <v>483</v>
      </c>
      <c r="C356" s="31" t="s">
        <v>474</v>
      </c>
      <c r="D356" s="31" t="s">
        <v>478</v>
      </c>
      <c r="E356" s="31" t="s">
        <v>610</v>
      </c>
      <c r="F356" s="26">
        <v>5</v>
      </c>
      <c r="G356" s="26">
        <v>5</v>
      </c>
      <c r="H356" s="6">
        <v>484</v>
      </c>
      <c r="I356" s="6">
        <v>193</v>
      </c>
      <c r="J356" s="9">
        <f t="shared" si="80"/>
        <v>0.3987603305785124</v>
      </c>
      <c r="K356" s="2" t="s">
        <v>8</v>
      </c>
      <c r="L356" s="12">
        <v>37.683</v>
      </c>
      <c r="M356" s="6">
        <v>32.134999999999998</v>
      </c>
      <c r="N356" s="6">
        <v>26.292000000000002</v>
      </c>
      <c r="O356" s="12">
        <f t="shared" si="83"/>
        <v>4.638039804212025</v>
      </c>
      <c r="P356" s="10">
        <v>245.9</v>
      </c>
      <c r="Q356" s="11">
        <v>5.47</v>
      </c>
      <c r="R356" s="6">
        <f t="shared" si="75"/>
        <v>15.324522163481088</v>
      </c>
      <c r="S356" s="6">
        <f t="shared" si="79"/>
        <v>65.254889472706523</v>
      </c>
      <c r="T356" s="19">
        <f t="shared" si="81"/>
        <v>1.1853869415918381</v>
      </c>
      <c r="U356" s="11">
        <v>0.72</v>
      </c>
      <c r="V356" s="11">
        <v>0.85</v>
      </c>
      <c r="W356" s="11">
        <v>0.78</v>
      </c>
      <c r="X356" s="20">
        <f t="shared" si="77"/>
        <v>0.78333333333333321</v>
      </c>
      <c r="Y356" s="9">
        <f t="shared" si="76"/>
        <v>83.304114220476421</v>
      </c>
      <c r="Z356" s="6">
        <f t="shared" si="84"/>
        <v>44.954296160877519</v>
      </c>
      <c r="AA356" s="7"/>
    </row>
    <row r="357" spans="1:27" x14ac:dyDescent="0.3">
      <c r="A357" s="31" t="s">
        <v>249</v>
      </c>
      <c r="B357" s="31" t="s">
        <v>483</v>
      </c>
      <c r="C357" s="31" t="s">
        <v>474</v>
      </c>
      <c r="D357" s="31" t="s">
        <v>478</v>
      </c>
      <c r="E357" s="31" t="s">
        <v>611</v>
      </c>
      <c r="F357" s="26">
        <v>5</v>
      </c>
      <c r="G357" s="26">
        <v>5</v>
      </c>
      <c r="H357" s="6">
        <v>401</v>
      </c>
      <c r="I357" s="6">
        <v>147</v>
      </c>
      <c r="J357" s="9">
        <f t="shared" ref="J357:J362" si="85">IF(I357&gt;0,I357/H357,"")</f>
        <v>0.36658354114713215</v>
      </c>
      <c r="K357" s="2" t="s">
        <v>8</v>
      </c>
      <c r="L357" s="12">
        <v>33.261000000000003</v>
      </c>
      <c r="M357" s="6">
        <v>30.581</v>
      </c>
      <c r="N357" s="6">
        <v>23.859000000000002</v>
      </c>
      <c r="O357" s="12">
        <f t="shared" si="83"/>
        <v>4.3144594919443753</v>
      </c>
      <c r="P357" s="10">
        <v>209.7</v>
      </c>
      <c r="Q357" s="11">
        <v>3.99</v>
      </c>
      <c r="R357" s="6">
        <f t="shared" si="75"/>
        <v>15.86123032904149</v>
      </c>
      <c r="S357" s="6">
        <f t="shared" si="79"/>
        <v>63.046811581131053</v>
      </c>
      <c r="T357" s="19">
        <f t="shared" ref="T357:T362" si="86">IF(L357&gt;0,LOG10(R357),"")</f>
        <v>1.2003368717829568</v>
      </c>
      <c r="U357" s="11">
        <v>0.6</v>
      </c>
      <c r="V357" s="11">
        <v>0.89</v>
      </c>
      <c r="W357" s="11">
        <v>0.62</v>
      </c>
      <c r="X357" s="20">
        <f t="shared" si="77"/>
        <v>0.70333333333333325</v>
      </c>
      <c r="Y357" s="9">
        <f t="shared" si="76"/>
        <v>89.640016466063116</v>
      </c>
      <c r="Z357" s="6">
        <f t="shared" si="84"/>
        <v>52.556390977443606</v>
      </c>
      <c r="AA357" s="7"/>
    </row>
    <row r="358" spans="1:27" x14ac:dyDescent="0.3">
      <c r="A358" s="31" t="s">
        <v>250</v>
      </c>
      <c r="B358" s="31" t="s">
        <v>483</v>
      </c>
      <c r="C358" s="31" t="s">
        <v>474</v>
      </c>
      <c r="D358" s="31" t="s">
        <v>478</v>
      </c>
      <c r="E358" s="31" t="s">
        <v>612</v>
      </c>
      <c r="F358" s="26">
        <v>5</v>
      </c>
      <c r="G358" s="26">
        <v>5</v>
      </c>
      <c r="H358" s="6">
        <v>492</v>
      </c>
      <c r="I358" s="6">
        <v>81</v>
      </c>
      <c r="J358" s="9">
        <f t="shared" si="85"/>
        <v>0.16463414634146342</v>
      </c>
      <c r="K358" s="2">
        <v>27.721799999999998</v>
      </c>
      <c r="L358" s="12">
        <v>19.305</v>
      </c>
      <c r="M358" s="6">
        <v>16.643999999999998</v>
      </c>
      <c r="N358" s="6">
        <v>17.532</v>
      </c>
      <c r="O358" s="12">
        <f t="shared" si="83"/>
        <v>4.297368621938201</v>
      </c>
      <c r="P358" s="10">
        <v>110.8</v>
      </c>
      <c r="Q358" s="11">
        <v>2.11</v>
      </c>
      <c r="R358" s="6">
        <f t="shared" si="75"/>
        <v>17.423285198555956</v>
      </c>
      <c r="S358" s="6">
        <f t="shared" si="79"/>
        <v>57.394457394457397</v>
      </c>
      <c r="T358" s="19">
        <f t="shared" si="86"/>
        <v>1.241130045567657</v>
      </c>
      <c r="U358" s="11">
        <v>0.73</v>
      </c>
      <c r="V358" s="11">
        <v>0.72</v>
      </c>
      <c r="W358" s="11">
        <v>0.72</v>
      </c>
      <c r="X358" s="20">
        <f t="shared" si="77"/>
        <v>0.72333333333333327</v>
      </c>
      <c r="Y358" s="9">
        <f t="shared" si="76"/>
        <v>79.347176121369671</v>
      </c>
      <c r="Z358" s="6">
        <f t="shared" si="84"/>
        <v>52.511848341232231</v>
      </c>
      <c r="AA358" s="7"/>
    </row>
    <row r="359" spans="1:27" x14ac:dyDescent="0.3">
      <c r="A359" s="31" t="s">
        <v>251</v>
      </c>
      <c r="B359" s="31" t="s">
        <v>483</v>
      </c>
      <c r="C359" s="31" t="s">
        <v>474</v>
      </c>
      <c r="D359" s="31" t="s">
        <v>478</v>
      </c>
      <c r="E359" s="31" t="s">
        <v>613</v>
      </c>
      <c r="F359" s="26">
        <v>5</v>
      </c>
      <c r="G359" s="26">
        <v>5</v>
      </c>
      <c r="H359" s="6">
        <v>451</v>
      </c>
      <c r="I359" s="6">
        <v>64</v>
      </c>
      <c r="J359" s="9">
        <f t="shared" si="85"/>
        <v>0.14190687361419069</v>
      </c>
      <c r="K359" s="2" t="s">
        <v>8</v>
      </c>
      <c r="L359" s="12">
        <v>23.138000000000002</v>
      </c>
      <c r="M359" s="6">
        <v>19.541</v>
      </c>
      <c r="N359" s="6">
        <v>20.864999999999998</v>
      </c>
      <c r="O359" s="12">
        <f t="shared" si="83"/>
        <v>4.7200325834862076</v>
      </c>
      <c r="P359" s="10">
        <v>127.5</v>
      </c>
      <c r="Q359" s="11">
        <v>2.44</v>
      </c>
      <c r="R359" s="6">
        <f t="shared" si="75"/>
        <v>18.147450980392158</v>
      </c>
      <c r="S359" s="6">
        <f t="shared" si="79"/>
        <v>55.104157662719338</v>
      </c>
      <c r="T359" s="19">
        <f t="shared" si="86"/>
        <v>1.2588156319675274</v>
      </c>
      <c r="U359" s="11">
        <v>0.6</v>
      </c>
      <c r="V359" s="11">
        <v>0.96</v>
      </c>
      <c r="W359" s="11">
        <v>0.82</v>
      </c>
      <c r="X359" s="20">
        <f t="shared" ref="X359:X362" si="87">AVERAGE(U359:W359)</f>
        <v>0.79333333333333333</v>
      </c>
      <c r="Y359" s="9">
        <f t="shared" si="76"/>
        <v>69.459022263931928</v>
      </c>
      <c r="Z359" s="6">
        <f t="shared" si="84"/>
        <v>52.254098360655739</v>
      </c>
      <c r="AA359" s="7"/>
    </row>
    <row r="360" spans="1:27" x14ac:dyDescent="0.3">
      <c r="A360" s="31" t="s">
        <v>252</v>
      </c>
      <c r="B360" s="31" t="s">
        <v>483</v>
      </c>
      <c r="C360" s="31" t="s">
        <v>474</v>
      </c>
      <c r="D360" s="31" t="s">
        <v>478</v>
      </c>
      <c r="E360" s="31" t="s">
        <v>614</v>
      </c>
      <c r="F360" s="26">
        <v>5</v>
      </c>
      <c r="G360" s="26">
        <v>5</v>
      </c>
      <c r="H360" s="6">
        <v>351</v>
      </c>
      <c r="I360" s="6">
        <v>195</v>
      </c>
      <c r="J360" s="9">
        <f t="shared" si="85"/>
        <v>0.55555555555555558</v>
      </c>
      <c r="K360" s="2" t="s">
        <v>8</v>
      </c>
      <c r="L360" s="12">
        <v>18.09</v>
      </c>
      <c r="M360" s="6">
        <v>14.805</v>
      </c>
      <c r="N360" s="6">
        <v>16.856999999999999</v>
      </c>
      <c r="O360" s="12">
        <f t="shared" si="83"/>
        <v>4.3810285256146466</v>
      </c>
      <c r="P360" s="10">
        <v>157.1</v>
      </c>
      <c r="Q360" s="11">
        <v>2.06</v>
      </c>
      <c r="R360" s="6">
        <f t="shared" si="75"/>
        <v>11.514958625079567</v>
      </c>
      <c r="S360" s="6">
        <f t="shared" si="79"/>
        <v>86.843559977888333</v>
      </c>
      <c r="T360" s="19">
        <f t="shared" si="86"/>
        <v>1.0612623818198403</v>
      </c>
      <c r="U360" s="11">
        <v>0.89</v>
      </c>
      <c r="V360" s="11">
        <v>0.96</v>
      </c>
      <c r="W360" s="11">
        <v>0.85</v>
      </c>
      <c r="X360" s="20">
        <f t="shared" si="87"/>
        <v>0.9</v>
      </c>
      <c r="Y360" s="9">
        <f t="shared" si="76"/>
        <v>96.492844419875922</v>
      </c>
      <c r="Z360" s="6">
        <f t="shared" si="84"/>
        <v>76.262135922330089</v>
      </c>
      <c r="AA360" s="7"/>
    </row>
    <row r="361" spans="1:27" x14ac:dyDescent="0.3">
      <c r="A361" s="31" t="s">
        <v>253</v>
      </c>
      <c r="B361" s="31" t="s">
        <v>483</v>
      </c>
      <c r="C361" s="31" t="s">
        <v>474</v>
      </c>
      <c r="D361" s="31" t="s">
        <v>478</v>
      </c>
      <c r="E361" s="31" t="s">
        <v>615</v>
      </c>
      <c r="F361" s="26">
        <v>5</v>
      </c>
      <c r="G361" s="26">
        <v>5</v>
      </c>
      <c r="H361" s="6">
        <v>270</v>
      </c>
      <c r="I361" s="6">
        <v>15</v>
      </c>
      <c r="J361" s="9">
        <f t="shared" si="85"/>
        <v>5.5555555555555552E-2</v>
      </c>
      <c r="K361" s="2" t="s">
        <v>8</v>
      </c>
      <c r="L361" s="12">
        <v>6.2050000000000001</v>
      </c>
      <c r="M361" s="6">
        <v>5.4169999999999998</v>
      </c>
      <c r="N361" s="6">
        <v>11.012</v>
      </c>
      <c r="O361" s="12">
        <f t="shared" si="83"/>
        <v>4.7313686174201299</v>
      </c>
      <c r="P361" s="10">
        <v>30.700000000000003</v>
      </c>
      <c r="Q361" s="11">
        <v>0.53</v>
      </c>
      <c r="R361" s="6">
        <f t="shared" si="75"/>
        <v>20.21172638436482</v>
      </c>
      <c r="S361" s="6">
        <f t="shared" si="79"/>
        <v>49.476228847703474</v>
      </c>
      <c r="T361" s="19">
        <f t="shared" si="86"/>
        <v>1.3056034103575622</v>
      </c>
      <c r="U361" s="11">
        <v>0.7</v>
      </c>
      <c r="V361" s="11">
        <v>0.89</v>
      </c>
      <c r="W361" s="11">
        <v>0.79</v>
      </c>
      <c r="X361" s="20">
        <f t="shared" si="87"/>
        <v>0.79333333333333333</v>
      </c>
      <c r="Y361" s="9">
        <f t="shared" si="76"/>
        <v>62.364994345844714</v>
      </c>
      <c r="Z361" s="6">
        <f t="shared" si="84"/>
        <v>57.924528301886795</v>
      </c>
      <c r="AA361" s="7"/>
    </row>
    <row r="362" spans="1:27" x14ac:dyDescent="0.3">
      <c r="A362" s="31" t="s">
        <v>254</v>
      </c>
      <c r="B362" s="31" t="s">
        <v>483</v>
      </c>
      <c r="C362" s="31" t="s">
        <v>474</v>
      </c>
      <c r="D362" s="31" t="s">
        <v>478</v>
      </c>
      <c r="E362" s="31" t="s">
        <v>616</v>
      </c>
      <c r="F362" s="26">
        <v>5</v>
      </c>
      <c r="G362" s="26">
        <v>5</v>
      </c>
      <c r="H362" s="6">
        <v>306</v>
      </c>
      <c r="I362" s="6">
        <v>133</v>
      </c>
      <c r="J362" s="9">
        <f t="shared" si="85"/>
        <v>0.434640522875817</v>
      </c>
      <c r="K362" s="2">
        <v>26.703400000000002</v>
      </c>
      <c r="L362" s="12">
        <v>17.085000000000001</v>
      </c>
      <c r="M362" s="6">
        <v>14.986000000000001</v>
      </c>
      <c r="N362" s="6">
        <v>16.664000000000001</v>
      </c>
      <c r="O362" s="12">
        <f t="shared" si="83"/>
        <v>4.3046355976381117</v>
      </c>
      <c r="P362" s="10">
        <v>108.39999999999999</v>
      </c>
      <c r="Q362" s="11">
        <v>1.86</v>
      </c>
      <c r="R362" s="6">
        <f>IF(L362&gt;0,((L362/P362)*100),"")</f>
        <v>15.761070110701109</v>
      </c>
      <c r="S362" s="6">
        <f t="shared" si="79"/>
        <v>63.447468539654658</v>
      </c>
      <c r="T362" s="19">
        <f t="shared" si="86"/>
        <v>1.1975857009324136</v>
      </c>
      <c r="U362" s="11">
        <v>0.72</v>
      </c>
      <c r="V362" s="11">
        <v>0.84</v>
      </c>
      <c r="W362" s="11">
        <v>0.77</v>
      </c>
      <c r="X362" s="20">
        <f t="shared" si="87"/>
        <v>0.77666666666666673</v>
      </c>
      <c r="Y362" s="9">
        <f>IF(L362&gt;0,((P362*1000)/(X362*(L362*100))),"")</f>
        <v>81.692019578954486</v>
      </c>
      <c r="Z362" s="6">
        <f t="shared" si="84"/>
        <v>58.279569892473113</v>
      </c>
      <c r="AA362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6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1" sqref="D31"/>
    </sheetView>
  </sheetViews>
  <sheetFormatPr defaultRowHeight="14.4" x14ac:dyDescent="0.3"/>
  <cols>
    <col min="1" max="1" width="19.6640625" style="33" customWidth="1"/>
    <col min="2" max="2" width="19.5546875" style="1" customWidth="1"/>
    <col min="3" max="3" width="18.88671875" style="1" customWidth="1"/>
    <col min="4" max="4" width="21.109375" style="1" customWidth="1"/>
    <col min="5" max="5" width="18.88671875" style="1" customWidth="1"/>
    <col min="6" max="7" width="15.44140625" style="1" customWidth="1"/>
    <col min="8" max="8" width="14.6640625" style="1" customWidth="1"/>
    <col min="9" max="9" width="15.44140625" style="1" customWidth="1"/>
    <col min="10" max="10" width="12.88671875" style="25" customWidth="1"/>
    <col min="11" max="11" width="15.109375" style="1" customWidth="1"/>
    <col min="13" max="13" width="13.5546875" customWidth="1"/>
  </cols>
  <sheetData>
    <row r="1" spans="1:14" ht="93.6" x14ac:dyDescent="0.3">
      <c r="A1" s="36" t="s">
        <v>497</v>
      </c>
      <c r="B1" s="36" t="s">
        <v>481</v>
      </c>
      <c r="C1" s="36" t="s">
        <v>485</v>
      </c>
      <c r="D1" s="36" t="s">
        <v>476</v>
      </c>
      <c r="E1" s="36" t="s">
        <v>484</v>
      </c>
      <c r="F1" s="37" t="s">
        <v>499</v>
      </c>
      <c r="G1" s="37" t="s">
        <v>498</v>
      </c>
      <c r="H1" s="28" t="s">
        <v>493</v>
      </c>
      <c r="I1" s="28" t="s">
        <v>494</v>
      </c>
      <c r="J1" s="28" t="s">
        <v>495</v>
      </c>
      <c r="K1" s="28" t="s">
        <v>496</v>
      </c>
      <c r="L1" s="28" t="s">
        <v>506</v>
      </c>
      <c r="M1" s="28" t="s">
        <v>507</v>
      </c>
      <c r="N1" s="28" t="s">
        <v>508</v>
      </c>
    </row>
    <row r="2" spans="1:14" x14ac:dyDescent="0.3">
      <c r="A2" s="31" t="s">
        <v>362</v>
      </c>
      <c r="B2" s="34" t="s">
        <v>482</v>
      </c>
      <c r="C2" s="34" t="s">
        <v>473</v>
      </c>
      <c r="D2" s="34" t="s">
        <v>475</v>
      </c>
      <c r="E2" s="35">
        <v>5</v>
      </c>
      <c r="F2" s="29">
        <v>1</v>
      </c>
      <c r="G2" s="29"/>
      <c r="H2" s="12">
        <v>0.75100000000000011</v>
      </c>
      <c r="I2" s="12">
        <v>0.31</v>
      </c>
      <c r="J2" s="12">
        <f>H2+I2</f>
        <v>1.0610000000000002</v>
      </c>
      <c r="K2" s="12">
        <f>(H2/J2)*100</f>
        <v>70.782280867106508</v>
      </c>
      <c r="L2" s="41">
        <f>100-K2</f>
        <v>29.217719132893492</v>
      </c>
      <c r="M2" s="43">
        <f>I2/H2</f>
        <v>0.4127829560585885</v>
      </c>
      <c r="N2" s="42">
        <f>I2/J2</f>
        <v>0.29217719132893494</v>
      </c>
    </row>
    <row r="3" spans="1:14" x14ac:dyDescent="0.3">
      <c r="A3" s="31" t="s">
        <v>363</v>
      </c>
      <c r="B3" s="34" t="s">
        <v>482</v>
      </c>
      <c r="C3" s="34" t="s">
        <v>473</v>
      </c>
      <c r="D3" s="34" t="s">
        <v>475</v>
      </c>
      <c r="E3" s="23">
        <v>7</v>
      </c>
      <c r="F3" s="30">
        <v>1</v>
      </c>
      <c r="G3" s="30"/>
      <c r="H3" s="12">
        <v>1.2879999999999998</v>
      </c>
      <c r="I3" s="12">
        <v>0.56100000000000005</v>
      </c>
      <c r="J3" s="12">
        <f t="shared" ref="J3:J88" si="0">H3+I3</f>
        <v>1.8489999999999998</v>
      </c>
      <c r="K3" s="12">
        <f t="shared" ref="K3:K66" si="1">(H3/J3)*100</f>
        <v>69.659275283937262</v>
      </c>
      <c r="L3" s="41">
        <f t="shared" ref="L3:L66" si="2">100-K3</f>
        <v>30.340724716062738</v>
      </c>
      <c r="M3" s="43">
        <f t="shared" ref="M3:M66" si="3">I3/H3</f>
        <v>0.43555900621118021</v>
      </c>
      <c r="N3" s="42">
        <f t="shared" ref="N3:N66" si="4">I3/J3</f>
        <v>0.30340724716062745</v>
      </c>
    </row>
    <row r="4" spans="1:14" x14ac:dyDescent="0.3">
      <c r="A4" s="31" t="s">
        <v>364</v>
      </c>
      <c r="B4" s="34" t="s">
        <v>482</v>
      </c>
      <c r="C4" s="34" t="s">
        <v>473</v>
      </c>
      <c r="D4" s="34" t="s">
        <v>475</v>
      </c>
      <c r="E4" s="23">
        <v>8</v>
      </c>
      <c r="F4" s="30">
        <v>1</v>
      </c>
      <c r="G4" s="30"/>
      <c r="H4" s="12">
        <v>1.341</v>
      </c>
      <c r="I4" s="12">
        <v>1.1519999999999999</v>
      </c>
      <c r="J4" s="12">
        <f t="shared" si="0"/>
        <v>2.4929999999999999</v>
      </c>
      <c r="K4" s="12">
        <f t="shared" si="1"/>
        <v>53.790613718411549</v>
      </c>
      <c r="L4" s="41">
        <f t="shared" si="2"/>
        <v>46.209386281588451</v>
      </c>
      <c r="M4" s="43">
        <f t="shared" si="3"/>
        <v>0.85906040268456374</v>
      </c>
      <c r="N4" s="42">
        <f t="shared" si="4"/>
        <v>0.46209386281588444</v>
      </c>
    </row>
    <row r="5" spans="1:14" x14ac:dyDescent="0.3">
      <c r="A5" s="31" t="s">
        <v>365</v>
      </c>
      <c r="B5" s="34" t="s">
        <v>482</v>
      </c>
      <c r="C5" s="34" t="s">
        <v>473</v>
      </c>
      <c r="D5" s="34" t="s">
        <v>475</v>
      </c>
      <c r="E5" s="23">
        <v>9</v>
      </c>
      <c r="F5" s="30">
        <v>1</v>
      </c>
      <c r="G5" s="30"/>
      <c r="H5" s="12">
        <v>0.28799999999999998</v>
      </c>
      <c r="I5" s="12">
        <v>0.219</v>
      </c>
      <c r="J5" s="12">
        <f t="shared" si="0"/>
        <v>0.50700000000000001</v>
      </c>
      <c r="K5" s="12">
        <f t="shared" si="1"/>
        <v>56.804733727810643</v>
      </c>
      <c r="L5" s="41">
        <f t="shared" si="2"/>
        <v>43.195266272189357</v>
      </c>
      <c r="M5" s="43">
        <f t="shared" si="3"/>
        <v>0.76041666666666674</v>
      </c>
      <c r="N5" s="42">
        <f t="shared" si="4"/>
        <v>0.43195266272189348</v>
      </c>
    </row>
    <row r="6" spans="1:14" x14ac:dyDescent="0.3">
      <c r="A6" s="31" t="s">
        <v>366</v>
      </c>
      <c r="B6" s="34" t="s">
        <v>482</v>
      </c>
      <c r="C6" s="34" t="s">
        <v>473</v>
      </c>
      <c r="D6" s="34" t="s">
        <v>475</v>
      </c>
      <c r="E6" s="23">
        <v>11</v>
      </c>
      <c r="F6" s="30">
        <v>1</v>
      </c>
      <c r="G6" s="30"/>
      <c r="H6" s="12">
        <v>0.27500000000000002</v>
      </c>
      <c r="I6" s="12">
        <v>0.40100000000000002</v>
      </c>
      <c r="J6" s="12">
        <f t="shared" si="0"/>
        <v>0.67600000000000005</v>
      </c>
      <c r="K6" s="12">
        <f t="shared" si="1"/>
        <v>40.680473372781066</v>
      </c>
      <c r="L6" s="41">
        <f t="shared" si="2"/>
        <v>59.319526627218934</v>
      </c>
      <c r="M6" s="43">
        <f t="shared" si="3"/>
        <v>1.4581818181818182</v>
      </c>
      <c r="N6" s="42">
        <f t="shared" si="4"/>
        <v>0.59319526627218933</v>
      </c>
    </row>
    <row r="7" spans="1:14" x14ac:dyDescent="0.3">
      <c r="A7" s="31" t="s">
        <v>367</v>
      </c>
      <c r="B7" s="34" t="s">
        <v>482</v>
      </c>
      <c r="C7" s="34" t="s">
        <v>473</v>
      </c>
      <c r="D7" s="34" t="s">
        <v>475</v>
      </c>
      <c r="E7" s="23">
        <v>13</v>
      </c>
      <c r="F7" s="30">
        <v>1</v>
      </c>
      <c r="G7" s="30"/>
      <c r="H7" s="12">
        <v>0.754</v>
      </c>
      <c r="I7" s="12">
        <v>0.28299999999999997</v>
      </c>
      <c r="J7" s="12">
        <f t="shared" si="0"/>
        <v>1.0369999999999999</v>
      </c>
      <c r="K7" s="12">
        <f t="shared" si="1"/>
        <v>72.709739633558343</v>
      </c>
      <c r="L7" s="41">
        <f t="shared" si="2"/>
        <v>27.290260366441657</v>
      </c>
      <c r="M7" s="43">
        <f t="shared" si="3"/>
        <v>0.37533156498673736</v>
      </c>
      <c r="N7" s="42">
        <f t="shared" si="4"/>
        <v>0.2729026036644166</v>
      </c>
    </row>
    <row r="8" spans="1:14" x14ac:dyDescent="0.3">
      <c r="A8" s="31" t="s">
        <v>368</v>
      </c>
      <c r="B8" s="34" t="s">
        <v>482</v>
      </c>
      <c r="C8" s="34" t="s">
        <v>473</v>
      </c>
      <c r="D8" s="34" t="s">
        <v>475</v>
      </c>
      <c r="E8" s="23">
        <v>15</v>
      </c>
      <c r="F8" s="30">
        <v>1</v>
      </c>
      <c r="G8" s="30"/>
      <c r="H8" s="12">
        <v>1.3580000000000001</v>
      </c>
      <c r="I8" s="12">
        <v>0.99</v>
      </c>
      <c r="J8" s="12">
        <f t="shared" si="0"/>
        <v>2.3479999999999999</v>
      </c>
      <c r="K8" s="12">
        <f t="shared" si="1"/>
        <v>57.836456558773428</v>
      </c>
      <c r="L8" s="41">
        <f t="shared" si="2"/>
        <v>42.163543441226572</v>
      </c>
      <c r="M8" s="43">
        <f t="shared" si="3"/>
        <v>0.72901325478645063</v>
      </c>
      <c r="N8" s="42">
        <f t="shared" si="4"/>
        <v>0.42163543441226575</v>
      </c>
    </row>
    <row r="9" spans="1:14" x14ac:dyDescent="0.3">
      <c r="A9" s="31" t="s">
        <v>369</v>
      </c>
      <c r="B9" s="34" t="s">
        <v>482</v>
      </c>
      <c r="C9" s="34" t="s">
        <v>473</v>
      </c>
      <c r="D9" s="34" t="s">
        <v>475</v>
      </c>
      <c r="E9" s="23">
        <v>17</v>
      </c>
      <c r="F9" s="30">
        <v>1</v>
      </c>
      <c r="G9" s="30"/>
      <c r="H9" s="12">
        <v>1.5860000000000001</v>
      </c>
      <c r="I9" s="12">
        <v>0.66400000000000003</v>
      </c>
      <c r="J9" s="12">
        <f t="shared" si="0"/>
        <v>2.25</v>
      </c>
      <c r="K9" s="12">
        <f t="shared" si="1"/>
        <v>70.488888888888894</v>
      </c>
      <c r="L9" s="41">
        <f t="shared" si="2"/>
        <v>29.511111111111106</v>
      </c>
      <c r="M9" s="43">
        <f t="shared" si="3"/>
        <v>0.41866330390920553</v>
      </c>
      <c r="N9" s="42">
        <f t="shared" si="4"/>
        <v>0.2951111111111111</v>
      </c>
    </row>
    <row r="10" spans="1:14" x14ac:dyDescent="0.3">
      <c r="A10" s="31" t="s">
        <v>370</v>
      </c>
      <c r="B10" s="34" t="s">
        <v>482</v>
      </c>
      <c r="C10" s="34" t="s">
        <v>473</v>
      </c>
      <c r="D10" s="34" t="s">
        <v>475</v>
      </c>
      <c r="E10" s="23">
        <v>18</v>
      </c>
      <c r="F10" s="30">
        <v>1</v>
      </c>
      <c r="G10" s="30"/>
      <c r="H10" s="12">
        <v>1.2329999999999999</v>
      </c>
      <c r="I10" s="12">
        <v>0.85599999999999998</v>
      </c>
      <c r="J10" s="12">
        <f t="shared" si="0"/>
        <v>2.089</v>
      </c>
      <c r="K10" s="12">
        <f t="shared" si="1"/>
        <v>59.023456199138337</v>
      </c>
      <c r="L10" s="41">
        <f t="shared" si="2"/>
        <v>40.976543800861663</v>
      </c>
      <c r="M10" s="43">
        <f t="shared" si="3"/>
        <v>0.69424168694241695</v>
      </c>
      <c r="N10" s="42">
        <f t="shared" si="4"/>
        <v>0.40976543800861653</v>
      </c>
    </row>
    <row r="11" spans="1:14" x14ac:dyDescent="0.3">
      <c r="A11" s="31" t="s">
        <v>371</v>
      </c>
      <c r="B11" s="34" t="s">
        <v>482</v>
      </c>
      <c r="C11" s="34" t="s">
        <v>473</v>
      </c>
      <c r="D11" s="34" t="s">
        <v>475</v>
      </c>
      <c r="E11" s="23">
        <v>19</v>
      </c>
      <c r="F11" s="30">
        <v>1</v>
      </c>
      <c r="G11" s="30"/>
      <c r="H11" s="12">
        <v>1.7869999999999999</v>
      </c>
      <c r="I11" s="12">
        <v>0.65500000000000003</v>
      </c>
      <c r="J11" s="12">
        <f t="shared" si="0"/>
        <v>2.4420000000000002</v>
      </c>
      <c r="K11" s="12">
        <f t="shared" si="1"/>
        <v>73.177723177723166</v>
      </c>
      <c r="L11" s="41">
        <f t="shared" si="2"/>
        <v>26.822276822276834</v>
      </c>
      <c r="M11" s="43">
        <f t="shared" si="3"/>
        <v>0.36653609401231119</v>
      </c>
      <c r="N11" s="42">
        <f t="shared" si="4"/>
        <v>0.26822276822276819</v>
      </c>
    </row>
    <row r="12" spans="1:14" x14ac:dyDescent="0.3">
      <c r="A12" s="31" t="s">
        <v>372</v>
      </c>
      <c r="B12" s="34" t="s">
        <v>482</v>
      </c>
      <c r="C12" s="34" t="s">
        <v>473</v>
      </c>
      <c r="D12" s="34" t="s">
        <v>475</v>
      </c>
      <c r="E12" s="23">
        <v>23</v>
      </c>
      <c r="F12" s="30">
        <v>1</v>
      </c>
      <c r="G12" s="30"/>
      <c r="H12" s="12">
        <v>0.432</v>
      </c>
      <c r="I12" s="12">
        <v>0.188</v>
      </c>
      <c r="J12" s="12">
        <f t="shared" si="0"/>
        <v>0.62</v>
      </c>
      <c r="K12" s="12">
        <f t="shared" si="1"/>
        <v>69.677419354838705</v>
      </c>
      <c r="L12" s="41">
        <f t="shared" si="2"/>
        <v>30.322580645161295</v>
      </c>
      <c r="M12" s="43">
        <f t="shared" si="3"/>
        <v>0.43518518518518517</v>
      </c>
      <c r="N12" s="42">
        <f t="shared" si="4"/>
        <v>0.3032258064516129</v>
      </c>
    </row>
    <row r="13" spans="1:14" x14ac:dyDescent="0.3">
      <c r="A13" s="31" t="s">
        <v>373</v>
      </c>
      <c r="B13" s="34" t="s">
        <v>482</v>
      </c>
      <c r="C13" s="34" t="s">
        <v>473</v>
      </c>
      <c r="D13" s="34" t="s">
        <v>475</v>
      </c>
      <c r="E13" s="23">
        <v>24</v>
      </c>
      <c r="F13" s="30">
        <v>1</v>
      </c>
      <c r="G13" s="30"/>
      <c r="H13" s="12">
        <v>1.0409999999999999</v>
      </c>
      <c r="I13" s="12">
        <v>0.65400000000000003</v>
      </c>
      <c r="J13" s="12">
        <f t="shared" si="0"/>
        <v>1.6949999999999998</v>
      </c>
      <c r="K13" s="12">
        <f t="shared" si="1"/>
        <v>61.415929203539818</v>
      </c>
      <c r="L13" s="41">
        <f t="shared" si="2"/>
        <v>38.584070796460182</v>
      </c>
      <c r="M13" s="43">
        <f t="shared" si="3"/>
        <v>0.62824207492795392</v>
      </c>
      <c r="N13" s="42">
        <f t="shared" si="4"/>
        <v>0.38584070796460185</v>
      </c>
    </row>
    <row r="14" spans="1:14" x14ac:dyDescent="0.3">
      <c r="A14" s="31" t="s">
        <v>374</v>
      </c>
      <c r="B14" s="34" t="s">
        <v>482</v>
      </c>
      <c r="C14" s="34" t="s">
        <v>473</v>
      </c>
      <c r="D14" s="34" t="s">
        <v>475</v>
      </c>
      <c r="E14" s="23">
        <v>37</v>
      </c>
      <c r="F14" s="30">
        <v>1</v>
      </c>
      <c r="G14" s="30"/>
      <c r="H14" s="12">
        <v>0.71799999999999997</v>
      </c>
      <c r="I14" s="12">
        <v>0.379</v>
      </c>
      <c r="J14" s="12">
        <f t="shared" si="0"/>
        <v>1.097</v>
      </c>
      <c r="K14" s="12">
        <f t="shared" si="1"/>
        <v>65.451230628988142</v>
      </c>
      <c r="L14" s="41">
        <f t="shared" si="2"/>
        <v>34.548769371011858</v>
      </c>
      <c r="M14" s="43">
        <f t="shared" si="3"/>
        <v>0.52785515320334264</v>
      </c>
      <c r="N14" s="42">
        <f t="shared" si="4"/>
        <v>0.3454876937101185</v>
      </c>
    </row>
    <row r="15" spans="1:14" x14ac:dyDescent="0.3">
      <c r="A15" s="31" t="s">
        <v>375</v>
      </c>
      <c r="B15" s="34" t="s">
        <v>482</v>
      </c>
      <c r="C15" s="34" t="s">
        <v>473</v>
      </c>
      <c r="D15" s="34" t="s">
        <v>475</v>
      </c>
      <c r="E15" s="23">
        <v>39</v>
      </c>
      <c r="F15" s="30">
        <v>1</v>
      </c>
      <c r="G15" s="30"/>
      <c r="H15" s="12">
        <v>0.67799999999999994</v>
      </c>
      <c r="I15" s="12">
        <v>0.42199999999999999</v>
      </c>
      <c r="J15" s="12">
        <f t="shared" si="0"/>
        <v>1.0999999999999999</v>
      </c>
      <c r="K15" s="12">
        <f t="shared" si="1"/>
        <v>61.636363636363633</v>
      </c>
      <c r="L15" s="41">
        <f t="shared" si="2"/>
        <v>38.363636363636367</v>
      </c>
      <c r="M15" s="43">
        <f t="shared" si="3"/>
        <v>0.6224188790560472</v>
      </c>
      <c r="N15" s="42">
        <f t="shared" si="4"/>
        <v>0.38363636363636366</v>
      </c>
    </row>
    <row r="16" spans="1:14" x14ac:dyDescent="0.3">
      <c r="A16" s="31" t="s">
        <v>376</v>
      </c>
      <c r="B16" s="34" t="s">
        <v>482</v>
      </c>
      <c r="C16" s="34" t="s">
        <v>473</v>
      </c>
      <c r="D16" s="34" t="s">
        <v>475</v>
      </c>
      <c r="E16" s="23">
        <v>48</v>
      </c>
      <c r="F16" s="30">
        <v>1</v>
      </c>
      <c r="G16" s="30"/>
      <c r="H16" s="12">
        <v>0.4</v>
      </c>
      <c r="I16" s="12">
        <v>0.20599999999999999</v>
      </c>
      <c r="J16" s="12">
        <f t="shared" si="0"/>
        <v>0.60599999999999998</v>
      </c>
      <c r="K16" s="12">
        <f t="shared" si="1"/>
        <v>66.006600660066013</v>
      </c>
      <c r="L16" s="41">
        <f t="shared" si="2"/>
        <v>33.993399339933987</v>
      </c>
      <c r="M16" s="43">
        <f t="shared" si="3"/>
        <v>0.5149999999999999</v>
      </c>
      <c r="N16" s="42">
        <f t="shared" si="4"/>
        <v>0.33993399339933994</v>
      </c>
    </row>
    <row r="17" spans="1:14" x14ac:dyDescent="0.3">
      <c r="A17" s="31" t="s">
        <v>377</v>
      </c>
      <c r="B17" s="34" t="s">
        <v>482</v>
      </c>
      <c r="C17" s="34" t="s">
        <v>473</v>
      </c>
      <c r="D17" s="34" t="s">
        <v>475</v>
      </c>
      <c r="E17" s="23">
        <v>49</v>
      </c>
      <c r="F17" s="30">
        <v>1</v>
      </c>
      <c r="G17" s="30"/>
      <c r="H17" s="12">
        <v>1.411</v>
      </c>
      <c r="I17" s="12">
        <v>1.522</v>
      </c>
      <c r="J17" s="12">
        <f t="shared" si="0"/>
        <v>2.9329999999999998</v>
      </c>
      <c r="K17" s="12">
        <f t="shared" si="1"/>
        <v>48.107739515854078</v>
      </c>
      <c r="L17" s="41">
        <f t="shared" si="2"/>
        <v>51.892260484145922</v>
      </c>
      <c r="M17" s="43">
        <f t="shared" si="3"/>
        <v>1.0786676116229623</v>
      </c>
      <c r="N17" s="42">
        <f t="shared" si="4"/>
        <v>0.51892260484145925</v>
      </c>
    </row>
    <row r="18" spans="1:14" x14ac:dyDescent="0.3">
      <c r="A18" s="31" t="s">
        <v>378</v>
      </c>
      <c r="B18" s="34" t="s">
        <v>482</v>
      </c>
      <c r="C18" s="34" t="s">
        <v>473</v>
      </c>
      <c r="D18" s="34" t="s">
        <v>475</v>
      </c>
      <c r="E18" s="23">
        <v>50</v>
      </c>
      <c r="F18" s="30">
        <v>1</v>
      </c>
      <c r="G18" s="30"/>
      <c r="H18" s="12">
        <v>1.5669999999999999</v>
      </c>
      <c r="I18" s="12">
        <v>1.325</v>
      </c>
      <c r="J18" s="12">
        <f t="shared" si="0"/>
        <v>2.8919999999999999</v>
      </c>
      <c r="K18" s="12">
        <f t="shared" si="1"/>
        <v>54.183955739972333</v>
      </c>
      <c r="L18" s="41">
        <f t="shared" si="2"/>
        <v>45.816044260027667</v>
      </c>
      <c r="M18" s="43">
        <f t="shared" si="3"/>
        <v>0.84556477345245695</v>
      </c>
      <c r="N18" s="42">
        <f t="shared" si="4"/>
        <v>0.45816044260027661</v>
      </c>
    </row>
    <row r="19" spans="1:14" x14ac:dyDescent="0.3">
      <c r="A19" s="31" t="s">
        <v>379</v>
      </c>
      <c r="B19" s="34" t="s">
        <v>482</v>
      </c>
      <c r="C19" s="34" t="s">
        <v>473</v>
      </c>
      <c r="D19" s="34" t="s">
        <v>475</v>
      </c>
      <c r="E19" s="23" t="s">
        <v>489</v>
      </c>
      <c r="F19" s="30">
        <v>1</v>
      </c>
      <c r="G19" s="30"/>
      <c r="H19" s="12">
        <v>0.69600000000000006</v>
      </c>
      <c r="I19" s="12">
        <v>0.36899999999999999</v>
      </c>
      <c r="J19" s="12">
        <f t="shared" si="0"/>
        <v>1.0649999999999999</v>
      </c>
      <c r="K19" s="12">
        <f t="shared" si="1"/>
        <v>65.35211267605635</v>
      </c>
      <c r="L19" s="41">
        <f t="shared" si="2"/>
        <v>34.64788732394365</v>
      </c>
      <c r="M19" s="43">
        <f t="shared" si="3"/>
        <v>0.53017241379310343</v>
      </c>
      <c r="N19" s="42">
        <f t="shared" si="4"/>
        <v>0.34647887323943666</v>
      </c>
    </row>
    <row r="20" spans="1:14" x14ac:dyDescent="0.3">
      <c r="A20" s="31" t="s">
        <v>380</v>
      </c>
      <c r="B20" s="34" t="s">
        <v>482</v>
      </c>
      <c r="C20" s="34" t="s">
        <v>473</v>
      </c>
      <c r="D20" s="34" t="s">
        <v>475</v>
      </c>
      <c r="E20" s="23" t="s">
        <v>490</v>
      </c>
      <c r="F20" s="30">
        <v>1</v>
      </c>
      <c r="G20" s="30"/>
      <c r="H20" s="12">
        <v>0.90799999999999992</v>
      </c>
      <c r="I20" s="12">
        <v>0.40400000000000003</v>
      </c>
      <c r="J20" s="12">
        <f t="shared" si="0"/>
        <v>1.3119999999999998</v>
      </c>
      <c r="K20" s="12">
        <f t="shared" si="1"/>
        <v>69.207317073170742</v>
      </c>
      <c r="L20" s="41">
        <f t="shared" si="2"/>
        <v>30.792682926829258</v>
      </c>
      <c r="M20" s="43">
        <f t="shared" si="3"/>
        <v>0.44493392070484589</v>
      </c>
      <c r="N20" s="42">
        <f t="shared" si="4"/>
        <v>0.30792682926829273</v>
      </c>
    </row>
    <row r="21" spans="1:14" x14ac:dyDescent="0.3">
      <c r="A21" s="31" t="s">
        <v>381</v>
      </c>
      <c r="B21" s="34" t="s">
        <v>482</v>
      </c>
      <c r="C21" s="34" t="s">
        <v>473</v>
      </c>
      <c r="D21" s="34" t="s">
        <v>475</v>
      </c>
      <c r="E21" s="23" t="s">
        <v>491</v>
      </c>
      <c r="F21" s="30">
        <v>1</v>
      </c>
      <c r="G21" s="30"/>
      <c r="H21" s="12">
        <v>1.66</v>
      </c>
      <c r="I21" s="12">
        <v>0.317</v>
      </c>
      <c r="J21" s="12">
        <f t="shared" si="0"/>
        <v>1.9769999999999999</v>
      </c>
      <c r="K21" s="12">
        <f t="shared" si="1"/>
        <v>83.965604451188668</v>
      </c>
      <c r="L21" s="41">
        <f t="shared" si="2"/>
        <v>16.034395548811332</v>
      </c>
      <c r="M21" s="43">
        <f t="shared" si="3"/>
        <v>0.19096385542168676</v>
      </c>
      <c r="N21" s="42">
        <f t="shared" si="4"/>
        <v>0.16034395548811331</v>
      </c>
    </row>
    <row r="22" spans="1:14" x14ac:dyDescent="0.3">
      <c r="A22" s="31" t="s">
        <v>382</v>
      </c>
      <c r="B22" s="34" t="s">
        <v>482</v>
      </c>
      <c r="C22" s="34" t="s">
        <v>473</v>
      </c>
      <c r="D22" s="34" t="s">
        <v>475</v>
      </c>
      <c r="E22" s="23" t="s">
        <v>492</v>
      </c>
      <c r="F22" s="30">
        <v>1</v>
      </c>
      <c r="G22" s="30"/>
      <c r="H22" s="12">
        <v>0.48</v>
      </c>
      <c r="I22" s="12">
        <v>0.19700000000000001</v>
      </c>
      <c r="J22" s="12">
        <f t="shared" si="0"/>
        <v>0.67700000000000005</v>
      </c>
      <c r="K22" s="12">
        <f t="shared" si="1"/>
        <v>70.901033973412112</v>
      </c>
      <c r="L22" s="41">
        <f t="shared" si="2"/>
        <v>29.098966026587888</v>
      </c>
      <c r="M22" s="43">
        <f t="shared" si="3"/>
        <v>0.41041666666666671</v>
      </c>
      <c r="N22" s="42">
        <f t="shared" si="4"/>
        <v>0.29098966026587886</v>
      </c>
    </row>
    <row r="23" spans="1:14" x14ac:dyDescent="0.3">
      <c r="A23" s="31" t="s">
        <v>383</v>
      </c>
      <c r="B23" s="31" t="s">
        <v>483</v>
      </c>
      <c r="C23" s="31" t="s">
        <v>487</v>
      </c>
      <c r="D23" s="31" t="s">
        <v>477</v>
      </c>
      <c r="E23" s="23">
        <v>1</v>
      </c>
      <c r="F23" s="23">
        <v>2</v>
      </c>
      <c r="G23" s="23">
        <v>2</v>
      </c>
      <c r="H23" s="12">
        <v>1.752</v>
      </c>
      <c r="I23" s="12">
        <v>0.28299999999999997</v>
      </c>
      <c r="J23" s="12">
        <f t="shared" si="0"/>
        <v>2.0350000000000001</v>
      </c>
      <c r="K23" s="12">
        <f t="shared" si="1"/>
        <v>86.093366093366086</v>
      </c>
      <c r="L23" s="41">
        <f t="shared" si="2"/>
        <v>13.906633906633914</v>
      </c>
      <c r="M23" s="43">
        <f t="shared" si="3"/>
        <v>0.1615296803652968</v>
      </c>
      <c r="N23" s="42">
        <f t="shared" si="4"/>
        <v>0.13906633906633906</v>
      </c>
    </row>
    <row r="24" spans="1:14" x14ac:dyDescent="0.3">
      <c r="A24" s="31" t="s">
        <v>384</v>
      </c>
      <c r="B24" s="31" t="s">
        <v>483</v>
      </c>
      <c r="C24" s="31" t="s">
        <v>487</v>
      </c>
      <c r="D24" s="31" t="s">
        <v>477</v>
      </c>
      <c r="E24" s="23">
        <v>4</v>
      </c>
      <c r="F24" s="23">
        <v>2</v>
      </c>
      <c r="G24" s="23">
        <v>2</v>
      </c>
      <c r="H24" s="12">
        <v>1.452</v>
      </c>
      <c r="I24" s="12">
        <v>0.28000000000000003</v>
      </c>
      <c r="J24" s="12">
        <f t="shared" si="0"/>
        <v>1.732</v>
      </c>
      <c r="K24" s="12">
        <f t="shared" si="1"/>
        <v>83.833718244803691</v>
      </c>
      <c r="L24" s="41">
        <f t="shared" si="2"/>
        <v>16.166281755196309</v>
      </c>
      <c r="M24" s="43">
        <f t="shared" si="3"/>
        <v>0.19283746556473833</v>
      </c>
      <c r="N24" s="42">
        <f t="shared" si="4"/>
        <v>0.16166281755196307</v>
      </c>
    </row>
    <row r="25" spans="1:14" x14ac:dyDescent="0.3">
      <c r="A25" s="31" t="s">
        <v>385</v>
      </c>
      <c r="B25" s="31" t="s">
        <v>483</v>
      </c>
      <c r="C25" s="31" t="s">
        <v>487</v>
      </c>
      <c r="D25" s="31" t="s">
        <v>477</v>
      </c>
      <c r="E25" s="23">
        <v>5</v>
      </c>
      <c r="F25" s="23">
        <v>2</v>
      </c>
      <c r="G25" s="23">
        <v>2</v>
      </c>
      <c r="H25" s="12">
        <v>1.093</v>
      </c>
      <c r="I25" s="12">
        <v>0.22700000000000001</v>
      </c>
      <c r="J25" s="12">
        <f t="shared" si="0"/>
        <v>1.32</v>
      </c>
      <c r="K25" s="12">
        <f t="shared" si="1"/>
        <v>82.803030303030297</v>
      </c>
      <c r="L25" s="41">
        <f t="shared" si="2"/>
        <v>17.196969696969703</v>
      </c>
      <c r="M25" s="43">
        <f t="shared" si="3"/>
        <v>0.20768526989935956</v>
      </c>
      <c r="N25" s="42">
        <f t="shared" si="4"/>
        <v>0.17196969696969697</v>
      </c>
    </row>
    <row r="26" spans="1:14" x14ac:dyDescent="0.3">
      <c r="A26" s="31" t="s">
        <v>386</v>
      </c>
      <c r="B26" s="31" t="s">
        <v>483</v>
      </c>
      <c r="C26" s="31" t="s">
        <v>487</v>
      </c>
      <c r="D26" s="31" t="s">
        <v>477</v>
      </c>
      <c r="E26" s="23">
        <v>6</v>
      </c>
      <c r="F26" s="23">
        <v>2</v>
      </c>
      <c r="G26" s="23">
        <v>2</v>
      </c>
      <c r="H26" s="12">
        <v>1.224</v>
      </c>
      <c r="I26" s="12">
        <v>0.57099999999999995</v>
      </c>
      <c r="J26" s="12">
        <f t="shared" si="0"/>
        <v>1.7949999999999999</v>
      </c>
      <c r="K26" s="12">
        <f t="shared" si="1"/>
        <v>68.189415041782723</v>
      </c>
      <c r="L26" s="41">
        <f t="shared" si="2"/>
        <v>31.810584958217277</v>
      </c>
      <c r="M26" s="43">
        <f t="shared" si="3"/>
        <v>0.46650326797385616</v>
      </c>
      <c r="N26" s="42">
        <f t="shared" si="4"/>
        <v>0.3181058495821727</v>
      </c>
    </row>
    <row r="27" spans="1:14" x14ac:dyDescent="0.3">
      <c r="A27" s="31" t="s">
        <v>387</v>
      </c>
      <c r="B27" s="31" t="s">
        <v>483</v>
      </c>
      <c r="C27" s="31" t="s">
        <v>487</v>
      </c>
      <c r="D27" s="31" t="s">
        <v>477</v>
      </c>
      <c r="E27" s="23">
        <v>7</v>
      </c>
      <c r="F27" s="23">
        <v>2</v>
      </c>
      <c r="G27" s="23">
        <v>2</v>
      </c>
      <c r="H27" s="12">
        <v>1.3260000000000001</v>
      </c>
      <c r="I27" s="12">
        <v>0.26700000000000002</v>
      </c>
      <c r="J27" s="12">
        <f t="shared" si="0"/>
        <v>1.593</v>
      </c>
      <c r="K27" s="12">
        <f t="shared" si="1"/>
        <v>83.239171374764595</v>
      </c>
      <c r="L27" s="41">
        <f t="shared" si="2"/>
        <v>16.760828625235405</v>
      </c>
      <c r="M27" s="43">
        <f t="shared" si="3"/>
        <v>0.20135746606334842</v>
      </c>
      <c r="N27" s="42">
        <f t="shared" si="4"/>
        <v>0.16760828625235405</v>
      </c>
    </row>
    <row r="28" spans="1:14" x14ac:dyDescent="0.3">
      <c r="A28" s="31" t="s">
        <v>388</v>
      </c>
      <c r="B28" s="31" t="s">
        <v>483</v>
      </c>
      <c r="C28" s="31" t="s">
        <v>487</v>
      </c>
      <c r="D28" s="31" t="s">
        <v>477</v>
      </c>
      <c r="E28" s="23">
        <v>8</v>
      </c>
      <c r="F28" s="23">
        <v>2</v>
      </c>
      <c r="G28" s="23">
        <v>2</v>
      </c>
      <c r="H28" s="12">
        <v>1.0249999999999999</v>
      </c>
      <c r="I28" s="12">
        <v>0.33500000000000002</v>
      </c>
      <c r="J28" s="12">
        <f t="shared" si="0"/>
        <v>1.3599999999999999</v>
      </c>
      <c r="K28" s="12">
        <f t="shared" si="1"/>
        <v>75.367647058823522</v>
      </c>
      <c r="L28" s="41">
        <f t="shared" si="2"/>
        <v>24.632352941176478</v>
      </c>
      <c r="M28" s="43">
        <f t="shared" si="3"/>
        <v>0.326829268292683</v>
      </c>
      <c r="N28" s="42">
        <f t="shared" si="4"/>
        <v>0.24632352941176475</v>
      </c>
    </row>
    <row r="29" spans="1:14" x14ac:dyDescent="0.3">
      <c r="A29" s="31" t="s">
        <v>389</v>
      </c>
      <c r="B29" s="31" t="s">
        <v>483</v>
      </c>
      <c r="C29" s="31" t="s">
        <v>487</v>
      </c>
      <c r="D29" s="31" t="s">
        <v>477</v>
      </c>
      <c r="E29" s="23">
        <v>11</v>
      </c>
      <c r="F29" s="23">
        <v>2</v>
      </c>
      <c r="G29" s="23">
        <v>2</v>
      </c>
      <c r="H29" s="12">
        <v>0.62</v>
      </c>
      <c r="I29" s="12">
        <v>0.154</v>
      </c>
      <c r="J29" s="12">
        <f t="shared" si="0"/>
        <v>0.77400000000000002</v>
      </c>
      <c r="K29" s="12">
        <f t="shared" si="1"/>
        <v>80.103359173126606</v>
      </c>
      <c r="L29" s="41">
        <f t="shared" si="2"/>
        <v>19.896640826873394</v>
      </c>
      <c r="M29" s="43">
        <f t="shared" si="3"/>
        <v>0.24838709677419354</v>
      </c>
      <c r="N29" s="42">
        <f t="shared" si="4"/>
        <v>0.19896640826873385</v>
      </c>
    </row>
    <row r="30" spans="1:14" x14ac:dyDescent="0.3">
      <c r="A30" s="31" t="s">
        <v>390</v>
      </c>
      <c r="B30" s="31" t="s">
        <v>483</v>
      </c>
      <c r="C30" s="31" t="s">
        <v>487</v>
      </c>
      <c r="D30" s="31" t="s">
        <v>477</v>
      </c>
      <c r="E30" s="23">
        <v>12</v>
      </c>
      <c r="F30" s="23">
        <v>2</v>
      </c>
      <c r="G30" s="23">
        <v>2</v>
      </c>
      <c r="H30" s="12">
        <v>0.74900000000000011</v>
      </c>
      <c r="I30" s="12">
        <v>0.33600000000000002</v>
      </c>
      <c r="J30" s="12">
        <f t="shared" si="0"/>
        <v>1.0850000000000002</v>
      </c>
      <c r="K30" s="12">
        <f t="shared" si="1"/>
        <v>69.032258064516128</v>
      </c>
      <c r="L30" s="41">
        <f t="shared" si="2"/>
        <v>30.967741935483872</v>
      </c>
      <c r="M30" s="43">
        <f t="shared" si="3"/>
        <v>0.44859813084112143</v>
      </c>
      <c r="N30" s="42">
        <f t="shared" si="4"/>
        <v>0.30967741935483867</v>
      </c>
    </row>
    <row r="31" spans="1:14" x14ac:dyDescent="0.3">
      <c r="A31" s="31" t="s">
        <v>391</v>
      </c>
      <c r="B31" s="31" t="s">
        <v>483</v>
      </c>
      <c r="C31" s="31" t="s">
        <v>487</v>
      </c>
      <c r="D31" s="31" t="s">
        <v>477</v>
      </c>
      <c r="E31" s="23">
        <v>13</v>
      </c>
      <c r="F31" s="23">
        <v>2</v>
      </c>
      <c r="G31" s="23">
        <v>2</v>
      </c>
      <c r="H31" s="12">
        <v>0.77499999999999991</v>
      </c>
      <c r="I31" s="12">
        <v>0.19400000000000001</v>
      </c>
      <c r="J31" s="12">
        <f t="shared" si="0"/>
        <v>0.96899999999999986</v>
      </c>
      <c r="K31" s="12">
        <f t="shared" si="1"/>
        <v>79.979360165118692</v>
      </c>
      <c r="L31" s="41">
        <f t="shared" si="2"/>
        <v>20.020639834881308</v>
      </c>
      <c r="M31" s="43">
        <f t="shared" si="3"/>
        <v>0.25032258064516133</v>
      </c>
      <c r="N31" s="42">
        <f t="shared" si="4"/>
        <v>0.20020639834881324</v>
      </c>
    </row>
    <row r="32" spans="1:14" x14ac:dyDescent="0.3">
      <c r="A32" s="31" t="s">
        <v>392</v>
      </c>
      <c r="B32" s="31" t="s">
        <v>483</v>
      </c>
      <c r="C32" s="31" t="s">
        <v>487</v>
      </c>
      <c r="D32" s="31" t="s">
        <v>477</v>
      </c>
      <c r="E32" s="23">
        <v>14</v>
      </c>
      <c r="F32" s="23">
        <v>2</v>
      </c>
      <c r="G32" s="23">
        <v>2</v>
      </c>
      <c r="H32" s="12">
        <v>1.248</v>
      </c>
      <c r="I32" s="12">
        <v>0.152</v>
      </c>
      <c r="J32" s="12">
        <f t="shared" si="0"/>
        <v>1.4</v>
      </c>
      <c r="K32" s="12">
        <f t="shared" si="1"/>
        <v>89.142857142857139</v>
      </c>
      <c r="L32" s="41">
        <f t="shared" si="2"/>
        <v>10.857142857142861</v>
      </c>
      <c r="M32" s="43">
        <f t="shared" si="3"/>
        <v>0.12179487179487179</v>
      </c>
      <c r="N32" s="42">
        <f t="shared" si="4"/>
        <v>0.10857142857142857</v>
      </c>
    </row>
    <row r="33" spans="1:14" x14ac:dyDescent="0.3">
      <c r="A33" s="31" t="s">
        <v>393</v>
      </c>
      <c r="B33" s="31" t="s">
        <v>483</v>
      </c>
      <c r="C33" s="31" t="s">
        <v>487</v>
      </c>
      <c r="D33" s="31" t="s">
        <v>477</v>
      </c>
      <c r="E33" s="23">
        <v>15</v>
      </c>
      <c r="F33" s="23">
        <v>2</v>
      </c>
      <c r="G33" s="23">
        <v>2</v>
      </c>
      <c r="H33" s="12">
        <v>0.997</v>
      </c>
      <c r="I33" s="12">
        <v>0.46800000000000003</v>
      </c>
      <c r="J33" s="12">
        <f t="shared" si="0"/>
        <v>1.4650000000000001</v>
      </c>
      <c r="K33" s="12">
        <f t="shared" si="1"/>
        <v>68.054607508532413</v>
      </c>
      <c r="L33" s="41">
        <f t="shared" si="2"/>
        <v>31.945392491467587</v>
      </c>
      <c r="M33" s="43">
        <f t="shared" si="3"/>
        <v>0.4694082246740221</v>
      </c>
      <c r="N33" s="42">
        <f t="shared" si="4"/>
        <v>0.31945392491467578</v>
      </c>
    </row>
    <row r="34" spans="1:14" x14ac:dyDescent="0.3">
      <c r="A34" s="31" t="s">
        <v>394</v>
      </c>
      <c r="B34" s="31" t="s">
        <v>483</v>
      </c>
      <c r="C34" s="31" t="s">
        <v>487</v>
      </c>
      <c r="D34" s="31" t="s">
        <v>477</v>
      </c>
      <c r="E34" s="23">
        <v>16</v>
      </c>
      <c r="F34" s="23">
        <v>2</v>
      </c>
      <c r="G34" s="23">
        <v>2</v>
      </c>
      <c r="H34" s="12">
        <v>0.14400000000000002</v>
      </c>
      <c r="I34" s="12">
        <v>5.7000000000000002E-2</v>
      </c>
      <c r="J34" s="12">
        <f t="shared" si="0"/>
        <v>0.20100000000000001</v>
      </c>
      <c r="K34" s="12">
        <f t="shared" si="1"/>
        <v>71.641791044776127</v>
      </c>
      <c r="L34" s="41">
        <f t="shared" si="2"/>
        <v>28.358208955223873</v>
      </c>
      <c r="M34" s="43">
        <f t="shared" si="3"/>
        <v>0.39583333333333331</v>
      </c>
      <c r="N34" s="42">
        <f t="shared" si="4"/>
        <v>0.28358208955223879</v>
      </c>
    </row>
    <row r="35" spans="1:14" x14ac:dyDescent="0.3">
      <c r="A35" s="31" t="s">
        <v>395</v>
      </c>
      <c r="B35" s="31" t="s">
        <v>483</v>
      </c>
      <c r="C35" s="31" t="s">
        <v>487</v>
      </c>
      <c r="D35" s="31" t="s">
        <v>477</v>
      </c>
      <c r="E35" s="23">
        <v>17</v>
      </c>
      <c r="F35" s="23">
        <v>2</v>
      </c>
      <c r="G35" s="23">
        <v>2</v>
      </c>
      <c r="H35" s="12">
        <v>1.4789999999999999</v>
      </c>
      <c r="I35" s="12">
        <v>0.55500000000000005</v>
      </c>
      <c r="J35" s="12">
        <f t="shared" si="0"/>
        <v>2.0339999999999998</v>
      </c>
      <c r="K35" s="12">
        <f t="shared" si="1"/>
        <v>72.713864306784657</v>
      </c>
      <c r="L35" s="41">
        <f t="shared" si="2"/>
        <v>27.286135693215343</v>
      </c>
      <c r="M35" s="43">
        <f t="shared" si="3"/>
        <v>0.37525354969574043</v>
      </c>
      <c r="N35" s="42">
        <f t="shared" si="4"/>
        <v>0.27286135693215346</v>
      </c>
    </row>
    <row r="36" spans="1:14" x14ac:dyDescent="0.3">
      <c r="A36" s="31" t="s">
        <v>430</v>
      </c>
      <c r="B36" s="31" t="s">
        <v>483</v>
      </c>
      <c r="C36" s="31" t="s">
        <v>487</v>
      </c>
      <c r="D36" s="31" t="s">
        <v>488</v>
      </c>
      <c r="E36" s="23">
        <v>1</v>
      </c>
      <c r="F36" s="23">
        <v>2</v>
      </c>
      <c r="G36" s="23">
        <v>2</v>
      </c>
      <c r="H36" s="12">
        <v>0.79800000000000004</v>
      </c>
      <c r="I36" s="12">
        <v>0.109</v>
      </c>
      <c r="J36" s="12">
        <f t="shared" ref="J36:J44" si="5">H36+I36</f>
        <v>0.90700000000000003</v>
      </c>
      <c r="K36" s="12">
        <f t="shared" si="1"/>
        <v>87.98235942668137</v>
      </c>
      <c r="L36" s="41">
        <f t="shared" si="2"/>
        <v>12.01764057331863</v>
      </c>
      <c r="M36" s="43">
        <f t="shared" si="3"/>
        <v>0.13659147869674185</v>
      </c>
      <c r="N36" s="42">
        <f t="shared" si="4"/>
        <v>0.12017640573318633</v>
      </c>
    </row>
    <row r="37" spans="1:14" x14ac:dyDescent="0.3">
      <c r="A37" s="31" t="s">
        <v>431</v>
      </c>
      <c r="B37" s="31" t="s">
        <v>483</v>
      </c>
      <c r="C37" s="31" t="s">
        <v>487</v>
      </c>
      <c r="D37" s="31" t="s">
        <v>488</v>
      </c>
      <c r="E37" s="23">
        <v>2</v>
      </c>
      <c r="F37" s="23">
        <v>3</v>
      </c>
      <c r="G37" s="23">
        <v>3</v>
      </c>
      <c r="H37" s="12">
        <v>1.2879999999999998</v>
      </c>
      <c r="I37" s="12">
        <v>0.247</v>
      </c>
      <c r="J37" s="12">
        <f t="shared" si="5"/>
        <v>1.5349999999999997</v>
      </c>
      <c r="K37" s="12">
        <f t="shared" si="1"/>
        <v>83.908794788273624</v>
      </c>
      <c r="L37" s="41">
        <f t="shared" si="2"/>
        <v>16.091205211726376</v>
      </c>
      <c r="M37" s="43">
        <f t="shared" si="3"/>
        <v>0.19177018633540374</v>
      </c>
      <c r="N37" s="42">
        <f t="shared" si="4"/>
        <v>0.16091205211726387</v>
      </c>
    </row>
    <row r="38" spans="1:14" x14ac:dyDescent="0.3">
      <c r="A38" s="31" t="s">
        <v>432</v>
      </c>
      <c r="B38" s="31" t="s">
        <v>483</v>
      </c>
      <c r="C38" s="31" t="s">
        <v>487</v>
      </c>
      <c r="D38" s="31" t="s">
        <v>488</v>
      </c>
      <c r="E38" s="23">
        <v>4</v>
      </c>
      <c r="F38" s="23">
        <v>3</v>
      </c>
      <c r="G38" s="23">
        <v>3</v>
      </c>
      <c r="H38" s="12">
        <v>1.2149999999999999</v>
      </c>
      <c r="I38" s="12">
        <v>0.28399999999999997</v>
      </c>
      <c r="J38" s="12">
        <f t="shared" si="5"/>
        <v>1.4989999999999999</v>
      </c>
      <c r="K38" s="12">
        <f t="shared" si="1"/>
        <v>81.054036024016014</v>
      </c>
      <c r="L38" s="41">
        <f t="shared" si="2"/>
        <v>18.945963975983986</v>
      </c>
      <c r="M38" s="43">
        <f t="shared" si="3"/>
        <v>0.2337448559670782</v>
      </c>
      <c r="N38" s="42">
        <f t="shared" si="4"/>
        <v>0.1894596397598399</v>
      </c>
    </row>
    <row r="39" spans="1:14" x14ac:dyDescent="0.3">
      <c r="A39" s="31" t="s">
        <v>433</v>
      </c>
      <c r="B39" s="31" t="s">
        <v>483</v>
      </c>
      <c r="C39" s="31" t="s">
        <v>487</v>
      </c>
      <c r="D39" s="31" t="s">
        <v>488</v>
      </c>
      <c r="E39" s="23">
        <v>5</v>
      </c>
      <c r="F39" s="23">
        <v>3</v>
      </c>
      <c r="G39" s="23">
        <v>3</v>
      </c>
      <c r="H39" s="12">
        <v>1.512</v>
      </c>
      <c r="I39" s="12">
        <v>0.51100000000000001</v>
      </c>
      <c r="J39" s="12">
        <f t="shared" si="5"/>
        <v>2.0230000000000001</v>
      </c>
      <c r="K39" s="12">
        <f t="shared" si="1"/>
        <v>74.740484429065731</v>
      </c>
      <c r="L39" s="41">
        <f t="shared" si="2"/>
        <v>25.259515570934269</v>
      </c>
      <c r="M39" s="43">
        <f t="shared" si="3"/>
        <v>0.33796296296296297</v>
      </c>
      <c r="N39" s="42">
        <f t="shared" si="4"/>
        <v>0.25259515570934254</v>
      </c>
    </row>
    <row r="40" spans="1:14" x14ac:dyDescent="0.3">
      <c r="A40" s="31" t="s">
        <v>434</v>
      </c>
      <c r="B40" s="31" t="s">
        <v>483</v>
      </c>
      <c r="C40" s="31" t="s">
        <v>487</v>
      </c>
      <c r="D40" s="31" t="s">
        <v>488</v>
      </c>
      <c r="E40" s="23">
        <v>6</v>
      </c>
      <c r="F40" s="23">
        <v>3</v>
      </c>
      <c r="G40" s="23">
        <v>3</v>
      </c>
      <c r="H40" s="12">
        <v>0.91800000000000004</v>
      </c>
      <c r="I40" s="12">
        <v>0.11600000000000001</v>
      </c>
      <c r="J40" s="12">
        <f t="shared" si="5"/>
        <v>1.034</v>
      </c>
      <c r="K40" s="12">
        <f t="shared" si="1"/>
        <v>88.781431334622823</v>
      </c>
      <c r="L40" s="41">
        <f t="shared" si="2"/>
        <v>11.218568665377177</v>
      </c>
      <c r="M40" s="43">
        <f t="shared" si="3"/>
        <v>0.12636165577342048</v>
      </c>
      <c r="N40" s="42">
        <f t="shared" si="4"/>
        <v>0.11218568665377177</v>
      </c>
    </row>
    <row r="41" spans="1:14" x14ac:dyDescent="0.3">
      <c r="A41" s="31" t="s">
        <v>435</v>
      </c>
      <c r="B41" s="31" t="s">
        <v>483</v>
      </c>
      <c r="C41" s="31" t="s">
        <v>487</v>
      </c>
      <c r="D41" s="31" t="s">
        <v>488</v>
      </c>
      <c r="E41" s="23">
        <v>8</v>
      </c>
      <c r="F41" s="23">
        <v>3</v>
      </c>
      <c r="G41" s="23">
        <v>3</v>
      </c>
      <c r="H41" s="12">
        <v>1.206</v>
      </c>
      <c r="I41" s="12">
        <v>0.52800000000000002</v>
      </c>
      <c r="J41" s="12">
        <f t="shared" si="5"/>
        <v>1.734</v>
      </c>
      <c r="K41" s="12">
        <f t="shared" si="1"/>
        <v>69.550173010380618</v>
      </c>
      <c r="L41" s="41">
        <f t="shared" si="2"/>
        <v>30.449826989619382</v>
      </c>
      <c r="M41" s="43">
        <f t="shared" si="3"/>
        <v>0.4378109452736319</v>
      </c>
      <c r="N41" s="42">
        <f t="shared" si="4"/>
        <v>0.30449826989619377</v>
      </c>
    </row>
    <row r="42" spans="1:14" x14ac:dyDescent="0.3">
      <c r="A42" s="31" t="s">
        <v>436</v>
      </c>
      <c r="B42" s="31" t="s">
        <v>483</v>
      </c>
      <c r="C42" s="31" t="s">
        <v>487</v>
      </c>
      <c r="D42" s="31" t="s">
        <v>488</v>
      </c>
      <c r="E42" s="23">
        <v>9</v>
      </c>
      <c r="F42" s="23">
        <v>3</v>
      </c>
      <c r="G42" s="23">
        <v>3</v>
      </c>
      <c r="H42" s="12">
        <v>1.04</v>
      </c>
      <c r="I42" s="12">
        <v>0.20799999999999999</v>
      </c>
      <c r="J42" s="12">
        <f t="shared" si="5"/>
        <v>1.248</v>
      </c>
      <c r="K42" s="12">
        <f t="shared" si="1"/>
        <v>83.333333333333343</v>
      </c>
      <c r="L42" s="41">
        <f t="shared" si="2"/>
        <v>16.666666666666657</v>
      </c>
      <c r="M42" s="43">
        <f t="shared" si="3"/>
        <v>0.19999999999999998</v>
      </c>
      <c r="N42" s="42">
        <f t="shared" si="4"/>
        <v>0.16666666666666666</v>
      </c>
    </row>
    <row r="43" spans="1:14" x14ac:dyDescent="0.3">
      <c r="A43" s="31" t="s">
        <v>437</v>
      </c>
      <c r="B43" s="31" t="s">
        <v>483</v>
      </c>
      <c r="C43" s="31" t="s">
        <v>487</v>
      </c>
      <c r="D43" s="31" t="s">
        <v>488</v>
      </c>
      <c r="E43" s="23">
        <v>10</v>
      </c>
      <c r="F43" s="23">
        <v>3</v>
      </c>
      <c r="G43" s="23">
        <v>3</v>
      </c>
      <c r="H43" s="12">
        <v>1.1379999999999999</v>
      </c>
      <c r="I43" s="12">
        <v>0.314</v>
      </c>
      <c r="J43" s="12">
        <f t="shared" si="5"/>
        <v>1.452</v>
      </c>
      <c r="K43" s="12">
        <f t="shared" si="1"/>
        <v>78.374655647382923</v>
      </c>
      <c r="L43" s="41">
        <f t="shared" si="2"/>
        <v>21.625344352617077</v>
      </c>
      <c r="M43" s="43">
        <f t="shared" si="3"/>
        <v>0.27592267135325133</v>
      </c>
      <c r="N43" s="42">
        <f t="shared" si="4"/>
        <v>0.21625344352617082</v>
      </c>
    </row>
    <row r="44" spans="1:14" x14ac:dyDescent="0.3">
      <c r="A44" s="31" t="s">
        <v>438</v>
      </c>
      <c r="B44" s="31" t="s">
        <v>483</v>
      </c>
      <c r="C44" s="31" t="s">
        <v>487</v>
      </c>
      <c r="D44" s="31" t="s">
        <v>488</v>
      </c>
      <c r="E44" s="23">
        <v>11</v>
      </c>
      <c r="F44" s="23">
        <v>3</v>
      </c>
      <c r="G44" s="23">
        <v>3</v>
      </c>
      <c r="H44" s="12">
        <v>1.026</v>
      </c>
      <c r="I44" s="12">
        <v>0.505</v>
      </c>
      <c r="J44" s="12">
        <f t="shared" si="5"/>
        <v>1.5310000000000001</v>
      </c>
      <c r="K44" s="12">
        <f t="shared" si="1"/>
        <v>67.015022860875234</v>
      </c>
      <c r="L44" s="41">
        <f t="shared" si="2"/>
        <v>32.984977139124766</v>
      </c>
      <c r="M44" s="43">
        <f t="shared" si="3"/>
        <v>0.49220272904483431</v>
      </c>
      <c r="N44" s="42">
        <f t="shared" si="4"/>
        <v>0.32984977139124755</v>
      </c>
    </row>
    <row r="45" spans="1:14" x14ac:dyDescent="0.3">
      <c r="A45" s="31" t="s">
        <v>439</v>
      </c>
      <c r="B45" s="31" t="s">
        <v>483</v>
      </c>
      <c r="C45" s="31" t="s">
        <v>487</v>
      </c>
      <c r="D45" s="31" t="s">
        <v>488</v>
      </c>
      <c r="E45" s="23">
        <v>14</v>
      </c>
      <c r="F45" s="23">
        <v>3</v>
      </c>
      <c r="G45" s="23">
        <v>3</v>
      </c>
      <c r="H45" s="12"/>
      <c r="I45" s="12"/>
      <c r="J45" s="12"/>
      <c r="K45" s="12"/>
      <c r="L45" s="41"/>
      <c r="M45" s="43"/>
      <c r="N45" s="42"/>
    </row>
    <row r="46" spans="1:14" x14ac:dyDescent="0.3">
      <c r="A46" s="31" t="s">
        <v>440</v>
      </c>
      <c r="B46" s="31" t="s">
        <v>483</v>
      </c>
      <c r="C46" s="31" t="s">
        <v>487</v>
      </c>
      <c r="D46" s="31" t="s">
        <v>488</v>
      </c>
      <c r="E46" s="23">
        <v>15</v>
      </c>
      <c r="F46" s="23">
        <v>3</v>
      </c>
      <c r="G46" s="23">
        <v>3</v>
      </c>
      <c r="H46" s="12">
        <v>0.98799999999999999</v>
      </c>
      <c r="I46" s="12">
        <v>0.28499999999999998</v>
      </c>
      <c r="J46" s="12">
        <f t="shared" ref="J46:J58" si="6">H46+I46</f>
        <v>1.2729999999999999</v>
      </c>
      <c r="K46" s="12">
        <f t="shared" si="1"/>
        <v>77.611940298507463</v>
      </c>
      <c r="L46" s="41">
        <f t="shared" si="2"/>
        <v>22.388059701492537</v>
      </c>
      <c r="M46" s="43">
        <f t="shared" si="3"/>
        <v>0.28846153846153844</v>
      </c>
      <c r="N46" s="42">
        <f t="shared" si="4"/>
        <v>0.22388059701492538</v>
      </c>
    </row>
    <row r="47" spans="1:14" x14ac:dyDescent="0.3">
      <c r="A47" s="31" t="s">
        <v>441</v>
      </c>
      <c r="B47" s="31" t="s">
        <v>483</v>
      </c>
      <c r="C47" s="31" t="s">
        <v>487</v>
      </c>
      <c r="D47" s="31" t="s">
        <v>488</v>
      </c>
      <c r="E47" s="23">
        <v>16</v>
      </c>
      <c r="F47" s="23">
        <v>3</v>
      </c>
      <c r="G47" s="23">
        <v>3</v>
      </c>
      <c r="H47" s="12">
        <v>0.80800000000000005</v>
      </c>
      <c r="I47" s="12">
        <v>0.16800000000000001</v>
      </c>
      <c r="J47" s="12">
        <f t="shared" si="6"/>
        <v>0.97600000000000009</v>
      </c>
      <c r="K47" s="12">
        <f t="shared" si="1"/>
        <v>82.786885245901644</v>
      </c>
      <c r="L47" s="41">
        <f t="shared" si="2"/>
        <v>17.213114754098356</v>
      </c>
      <c r="M47" s="43">
        <f t="shared" si="3"/>
        <v>0.20792079207920791</v>
      </c>
      <c r="N47" s="42">
        <f t="shared" si="4"/>
        <v>0.1721311475409836</v>
      </c>
    </row>
    <row r="48" spans="1:14" x14ac:dyDescent="0.3">
      <c r="A48" s="31" t="s">
        <v>442</v>
      </c>
      <c r="B48" s="31" t="s">
        <v>483</v>
      </c>
      <c r="C48" s="31" t="s">
        <v>487</v>
      </c>
      <c r="D48" s="31" t="s">
        <v>488</v>
      </c>
      <c r="E48" s="23">
        <v>17</v>
      </c>
      <c r="F48" s="23">
        <v>3</v>
      </c>
      <c r="G48" s="23">
        <v>3</v>
      </c>
      <c r="H48" s="12">
        <v>0.78699999999999992</v>
      </c>
      <c r="I48" s="12">
        <v>0.25900000000000001</v>
      </c>
      <c r="J48" s="12">
        <f t="shared" si="6"/>
        <v>1.0459999999999998</v>
      </c>
      <c r="K48" s="12">
        <f t="shared" si="1"/>
        <v>75.239005736137671</v>
      </c>
      <c r="L48" s="41">
        <f t="shared" si="2"/>
        <v>24.760994263862329</v>
      </c>
      <c r="M48" s="43">
        <f t="shared" si="3"/>
        <v>0.32909783989834818</v>
      </c>
      <c r="N48" s="42">
        <f t="shared" si="4"/>
        <v>0.24760994263862338</v>
      </c>
    </row>
    <row r="49" spans="1:14" x14ac:dyDescent="0.3">
      <c r="A49" s="31" t="s">
        <v>443</v>
      </c>
      <c r="B49" s="31" t="s">
        <v>483</v>
      </c>
      <c r="C49" s="31" t="s">
        <v>487</v>
      </c>
      <c r="D49" s="31" t="s">
        <v>488</v>
      </c>
      <c r="E49" s="23">
        <v>18</v>
      </c>
      <c r="F49" s="23">
        <v>3</v>
      </c>
      <c r="G49" s="23">
        <v>3</v>
      </c>
      <c r="H49" s="12">
        <v>2.1510000000000002</v>
      </c>
      <c r="I49" s="12">
        <v>0.79200000000000004</v>
      </c>
      <c r="J49" s="12">
        <f t="shared" si="6"/>
        <v>2.9430000000000005</v>
      </c>
      <c r="K49" s="12">
        <f t="shared" si="1"/>
        <v>73.088685015290508</v>
      </c>
      <c r="L49" s="41">
        <f t="shared" si="2"/>
        <v>26.911314984709492</v>
      </c>
      <c r="M49" s="43">
        <f t="shared" si="3"/>
        <v>0.36820083682008364</v>
      </c>
      <c r="N49" s="42">
        <f t="shared" si="4"/>
        <v>0.26911314984709478</v>
      </c>
    </row>
    <row r="50" spans="1:14" x14ac:dyDescent="0.3">
      <c r="A50" s="31" t="s">
        <v>444</v>
      </c>
      <c r="B50" s="31" t="s">
        <v>483</v>
      </c>
      <c r="C50" s="31" t="s">
        <v>487</v>
      </c>
      <c r="D50" s="31" t="s">
        <v>488</v>
      </c>
      <c r="E50" s="23">
        <v>19</v>
      </c>
      <c r="F50" s="23">
        <v>3</v>
      </c>
      <c r="G50" s="23">
        <v>3</v>
      </c>
      <c r="H50" s="12">
        <v>0.82099999999999995</v>
      </c>
      <c r="I50" s="12">
        <v>0.107</v>
      </c>
      <c r="J50" s="12">
        <f t="shared" si="6"/>
        <v>0.92799999999999994</v>
      </c>
      <c r="K50" s="12">
        <f t="shared" si="1"/>
        <v>88.46982758620689</v>
      </c>
      <c r="L50" s="41">
        <f t="shared" si="2"/>
        <v>11.53017241379311</v>
      </c>
      <c r="M50" s="43">
        <f t="shared" si="3"/>
        <v>0.13032886723507917</v>
      </c>
      <c r="N50" s="42">
        <f t="shared" si="4"/>
        <v>0.11530172413793104</v>
      </c>
    </row>
    <row r="51" spans="1:14" x14ac:dyDescent="0.3">
      <c r="A51" s="31" t="s">
        <v>445</v>
      </c>
      <c r="B51" s="31" t="s">
        <v>483</v>
      </c>
      <c r="C51" s="31" t="s">
        <v>487</v>
      </c>
      <c r="D51" s="31" t="s">
        <v>488</v>
      </c>
      <c r="E51" s="23">
        <v>21</v>
      </c>
      <c r="F51" s="23">
        <v>3</v>
      </c>
      <c r="G51" s="23">
        <v>3</v>
      </c>
      <c r="H51" s="12">
        <v>1.087</v>
      </c>
      <c r="I51" s="12">
        <v>0.374</v>
      </c>
      <c r="J51" s="12">
        <f t="shared" si="6"/>
        <v>1.4609999999999999</v>
      </c>
      <c r="K51" s="12">
        <f t="shared" si="1"/>
        <v>74.401095140314851</v>
      </c>
      <c r="L51" s="41">
        <f t="shared" si="2"/>
        <v>25.598904859685149</v>
      </c>
      <c r="M51" s="43">
        <f t="shared" si="3"/>
        <v>0.34406623735050601</v>
      </c>
      <c r="N51" s="42">
        <f t="shared" si="4"/>
        <v>0.25598904859685151</v>
      </c>
    </row>
    <row r="52" spans="1:14" x14ac:dyDescent="0.3">
      <c r="A52" s="31" t="s">
        <v>446</v>
      </c>
      <c r="B52" s="31" t="s">
        <v>483</v>
      </c>
      <c r="C52" s="31" t="s">
        <v>487</v>
      </c>
      <c r="D52" s="31" t="s">
        <v>488</v>
      </c>
      <c r="E52" s="23">
        <v>22</v>
      </c>
      <c r="F52" s="23">
        <v>3</v>
      </c>
      <c r="G52" s="23">
        <v>3</v>
      </c>
      <c r="H52" s="12">
        <v>1.6139999999999999</v>
      </c>
      <c r="I52" s="12">
        <v>0.84799999999999998</v>
      </c>
      <c r="J52" s="12">
        <f t="shared" si="6"/>
        <v>2.4619999999999997</v>
      </c>
      <c r="K52" s="12">
        <f t="shared" si="1"/>
        <v>65.556458164094238</v>
      </c>
      <c r="L52" s="41">
        <f t="shared" si="2"/>
        <v>34.443541835905762</v>
      </c>
      <c r="M52" s="43">
        <f t="shared" si="3"/>
        <v>0.52540272614622063</v>
      </c>
      <c r="N52" s="42">
        <f t="shared" si="4"/>
        <v>0.34443541835905772</v>
      </c>
    </row>
    <row r="53" spans="1:14" x14ac:dyDescent="0.3">
      <c r="A53" s="31" t="s">
        <v>447</v>
      </c>
      <c r="B53" s="31" t="s">
        <v>483</v>
      </c>
      <c r="C53" s="31" t="s">
        <v>487</v>
      </c>
      <c r="D53" s="31" t="s">
        <v>488</v>
      </c>
      <c r="E53" s="23">
        <v>25</v>
      </c>
      <c r="F53" s="23">
        <v>3</v>
      </c>
      <c r="G53" s="23">
        <v>3</v>
      </c>
      <c r="H53" s="12">
        <v>1.0510000000000002</v>
      </c>
      <c r="I53" s="12">
        <v>0.29299999999999998</v>
      </c>
      <c r="J53" s="12">
        <f t="shared" si="6"/>
        <v>1.3440000000000001</v>
      </c>
      <c r="K53" s="12">
        <f t="shared" si="1"/>
        <v>78.199404761904773</v>
      </c>
      <c r="L53" s="41">
        <f t="shared" si="2"/>
        <v>21.800595238095227</v>
      </c>
      <c r="M53" s="43">
        <f t="shared" si="3"/>
        <v>0.27878211227402466</v>
      </c>
      <c r="N53" s="42">
        <f t="shared" si="4"/>
        <v>0.21800595238095236</v>
      </c>
    </row>
    <row r="54" spans="1:14" x14ac:dyDescent="0.3">
      <c r="A54" s="31" t="s">
        <v>448</v>
      </c>
      <c r="B54" s="31" t="s">
        <v>483</v>
      </c>
      <c r="C54" s="31" t="s">
        <v>487</v>
      </c>
      <c r="D54" s="31" t="s">
        <v>488</v>
      </c>
      <c r="E54" s="23">
        <v>27</v>
      </c>
      <c r="F54" s="23">
        <v>3</v>
      </c>
      <c r="G54" s="23">
        <v>3</v>
      </c>
      <c r="H54" s="12">
        <v>1.3039999999999998</v>
      </c>
      <c r="I54" s="12">
        <v>0.61199999999999999</v>
      </c>
      <c r="J54" s="12">
        <f t="shared" si="6"/>
        <v>1.9159999999999999</v>
      </c>
      <c r="K54" s="12">
        <f t="shared" si="1"/>
        <v>68.058455114822536</v>
      </c>
      <c r="L54" s="41">
        <f t="shared" si="2"/>
        <v>31.941544885177464</v>
      </c>
      <c r="M54" s="43">
        <f t="shared" si="3"/>
        <v>0.46932515337423319</v>
      </c>
      <c r="N54" s="42">
        <f t="shared" si="4"/>
        <v>0.31941544885177453</v>
      </c>
    </row>
    <row r="55" spans="1:14" x14ac:dyDescent="0.3">
      <c r="A55" s="31" t="s">
        <v>449</v>
      </c>
      <c r="B55" s="31" t="s">
        <v>483</v>
      </c>
      <c r="C55" s="31" t="s">
        <v>487</v>
      </c>
      <c r="D55" s="31" t="s">
        <v>488</v>
      </c>
      <c r="E55" s="23">
        <v>29</v>
      </c>
      <c r="F55" s="23">
        <v>3</v>
      </c>
      <c r="G55" s="23">
        <v>3</v>
      </c>
      <c r="H55" s="12">
        <v>0.58599999999999997</v>
      </c>
      <c r="I55" s="12">
        <v>0.25</v>
      </c>
      <c r="J55" s="12">
        <f t="shared" si="6"/>
        <v>0.83599999999999997</v>
      </c>
      <c r="K55" s="12">
        <f t="shared" si="1"/>
        <v>70.095693779904295</v>
      </c>
      <c r="L55" s="41">
        <f t="shared" si="2"/>
        <v>29.904306220095705</v>
      </c>
      <c r="M55" s="43">
        <f t="shared" si="3"/>
        <v>0.42662116040955633</v>
      </c>
      <c r="N55" s="42">
        <f t="shared" si="4"/>
        <v>0.29904306220095694</v>
      </c>
    </row>
    <row r="56" spans="1:14" x14ac:dyDescent="0.3">
      <c r="A56" s="31" t="s">
        <v>450</v>
      </c>
      <c r="B56" s="31" t="s">
        <v>483</v>
      </c>
      <c r="C56" s="31" t="s">
        <v>487</v>
      </c>
      <c r="D56" s="31" t="s">
        <v>488</v>
      </c>
      <c r="E56" s="23">
        <v>31</v>
      </c>
      <c r="F56" s="23">
        <v>3</v>
      </c>
      <c r="G56" s="23">
        <v>3</v>
      </c>
      <c r="H56" s="12">
        <v>0.55100000000000005</v>
      </c>
      <c r="I56" s="12">
        <v>0.13</v>
      </c>
      <c r="J56" s="12">
        <f t="shared" si="6"/>
        <v>0.68100000000000005</v>
      </c>
      <c r="K56" s="12">
        <f t="shared" si="1"/>
        <v>80.910425844346548</v>
      </c>
      <c r="L56" s="41">
        <f t="shared" si="2"/>
        <v>19.089574155653452</v>
      </c>
      <c r="M56" s="43">
        <f t="shared" si="3"/>
        <v>0.23593466424682394</v>
      </c>
      <c r="N56" s="42">
        <f t="shared" si="4"/>
        <v>0.19089574155653449</v>
      </c>
    </row>
    <row r="57" spans="1:14" x14ac:dyDescent="0.3">
      <c r="A57" s="31" t="s">
        <v>451</v>
      </c>
      <c r="B57" s="31" t="s">
        <v>483</v>
      </c>
      <c r="C57" s="31" t="s">
        <v>487</v>
      </c>
      <c r="D57" s="31" t="s">
        <v>488</v>
      </c>
      <c r="E57" s="23">
        <v>33</v>
      </c>
      <c r="F57" s="23">
        <v>3</v>
      </c>
      <c r="G57" s="23">
        <v>3</v>
      </c>
      <c r="H57" s="12">
        <v>0.57100000000000006</v>
      </c>
      <c r="I57" s="12">
        <v>0.123</v>
      </c>
      <c r="J57" s="12">
        <f t="shared" si="6"/>
        <v>0.69400000000000006</v>
      </c>
      <c r="K57" s="12">
        <f t="shared" si="1"/>
        <v>82.27665706051873</v>
      </c>
      <c r="L57" s="41">
        <f t="shared" si="2"/>
        <v>17.72334293948127</v>
      </c>
      <c r="M57" s="43">
        <f t="shared" si="3"/>
        <v>0.21541155866900172</v>
      </c>
      <c r="N57" s="42">
        <f t="shared" si="4"/>
        <v>0.17723342939481265</v>
      </c>
    </row>
    <row r="58" spans="1:14" x14ac:dyDescent="0.3">
      <c r="A58" s="31" t="s">
        <v>452</v>
      </c>
      <c r="B58" s="31" t="s">
        <v>483</v>
      </c>
      <c r="C58" s="31" t="s">
        <v>487</v>
      </c>
      <c r="D58" s="31" t="s">
        <v>488</v>
      </c>
      <c r="E58" s="23">
        <v>38</v>
      </c>
      <c r="F58" s="23">
        <v>3</v>
      </c>
      <c r="G58" s="23">
        <v>3</v>
      </c>
      <c r="H58" s="12">
        <v>1.31</v>
      </c>
      <c r="I58" s="12">
        <v>0.27200000000000002</v>
      </c>
      <c r="J58" s="12">
        <f t="shared" si="6"/>
        <v>1.5820000000000001</v>
      </c>
      <c r="K58" s="12">
        <f t="shared" si="1"/>
        <v>82.80657395701644</v>
      </c>
      <c r="L58" s="41">
        <f t="shared" si="2"/>
        <v>17.19342604298356</v>
      </c>
      <c r="M58" s="43">
        <f t="shared" si="3"/>
        <v>0.20763358778625954</v>
      </c>
      <c r="N58" s="42">
        <f t="shared" si="4"/>
        <v>0.17193426042983564</v>
      </c>
    </row>
    <row r="59" spans="1:14" x14ac:dyDescent="0.3">
      <c r="A59" s="31" t="s">
        <v>396</v>
      </c>
      <c r="B59" s="31" t="s">
        <v>483</v>
      </c>
      <c r="C59" s="31" t="s">
        <v>487</v>
      </c>
      <c r="D59" s="31" t="s">
        <v>478</v>
      </c>
      <c r="E59" s="23">
        <v>1</v>
      </c>
      <c r="F59" s="23">
        <v>4</v>
      </c>
      <c r="G59" s="23">
        <v>4</v>
      </c>
      <c r="H59" s="12">
        <v>1.2529999999999999</v>
      </c>
      <c r="I59" s="12">
        <v>0.42899999999999999</v>
      </c>
      <c r="J59" s="12">
        <f t="shared" si="0"/>
        <v>1.6819999999999999</v>
      </c>
      <c r="K59" s="12">
        <f t="shared" si="1"/>
        <v>74.494649227110571</v>
      </c>
      <c r="L59" s="41">
        <f t="shared" si="2"/>
        <v>25.505350772889429</v>
      </c>
      <c r="M59" s="43">
        <f t="shared" si="3"/>
        <v>0.34237829209896253</v>
      </c>
      <c r="N59" s="42">
        <f t="shared" si="4"/>
        <v>0.25505350772889418</v>
      </c>
    </row>
    <row r="60" spans="1:14" x14ac:dyDescent="0.3">
      <c r="A60" s="31" t="s">
        <v>397</v>
      </c>
      <c r="B60" s="31" t="s">
        <v>483</v>
      </c>
      <c r="C60" s="31" t="s">
        <v>487</v>
      </c>
      <c r="D60" s="31" t="s">
        <v>478</v>
      </c>
      <c r="E60" s="23">
        <v>4</v>
      </c>
      <c r="F60" s="23">
        <v>4</v>
      </c>
      <c r="G60" s="23">
        <v>4</v>
      </c>
      <c r="H60" s="12">
        <v>1.0669999999999999</v>
      </c>
      <c r="I60" s="12">
        <v>0.29199999999999998</v>
      </c>
      <c r="J60" s="12">
        <f t="shared" si="0"/>
        <v>1.359</v>
      </c>
      <c r="K60" s="12">
        <f t="shared" si="1"/>
        <v>78.513612950699041</v>
      </c>
      <c r="L60" s="41">
        <f t="shared" si="2"/>
        <v>21.486387049300959</v>
      </c>
      <c r="M60" s="43">
        <f t="shared" si="3"/>
        <v>0.27366447985004688</v>
      </c>
      <c r="N60" s="42">
        <f t="shared" si="4"/>
        <v>0.21486387049300956</v>
      </c>
    </row>
    <row r="61" spans="1:14" x14ac:dyDescent="0.3">
      <c r="A61" s="31" t="s">
        <v>398</v>
      </c>
      <c r="B61" s="31" t="s">
        <v>483</v>
      </c>
      <c r="C61" s="31" t="s">
        <v>487</v>
      </c>
      <c r="D61" s="31" t="s">
        <v>478</v>
      </c>
      <c r="E61" s="23">
        <v>5</v>
      </c>
      <c r="F61" s="23">
        <v>4</v>
      </c>
      <c r="G61" s="23">
        <v>4</v>
      </c>
      <c r="H61" s="12">
        <v>0.745</v>
      </c>
      <c r="I61" s="12">
        <v>0.22800000000000001</v>
      </c>
      <c r="J61" s="12">
        <f t="shared" si="0"/>
        <v>0.97299999999999998</v>
      </c>
      <c r="K61" s="12">
        <f t="shared" si="1"/>
        <v>76.567317574511819</v>
      </c>
      <c r="L61" s="41">
        <f t="shared" si="2"/>
        <v>23.432682425488181</v>
      </c>
      <c r="M61" s="43">
        <f t="shared" si="3"/>
        <v>0.30604026845637583</v>
      </c>
      <c r="N61" s="42">
        <f t="shared" si="4"/>
        <v>0.23432682425488183</v>
      </c>
    </row>
    <row r="62" spans="1:14" x14ac:dyDescent="0.3">
      <c r="A62" s="31" t="s">
        <v>399</v>
      </c>
      <c r="B62" s="31" t="s">
        <v>483</v>
      </c>
      <c r="C62" s="31" t="s">
        <v>487</v>
      </c>
      <c r="D62" s="31" t="s">
        <v>478</v>
      </c>
      <c r="E62" s="23">
        <v>8</v>
      </c>
      <c r="F62" s="23">
        <v>4</v>
      </c>
      <c r="G62" s="23">
        <v>4</v>
      </c>
      <c r="H62" s="12">
        <v>0.80300000000000005</v>
      </c>
      <c r="I62" s="12">
        <v>0.16600000000000001</v>
      </c>
      <c r="J62" s="12">
        <f t="shared" si="0"/>
        <v>0.96900000000000008</v>
      </c>
      <c r="K62" s="12">
        <f t="shared" si="1"/>
        <v>82.868937048503611</v>
      </c>
      <c r="L62" s="41">
        <f t="shared" si="2"/>
        <v>17.131062951496389</v>
      </c>
      <c r="M62" s="43">
        <f t="shared" si="3"/>
        <v>0.20672478206724781</v>
      </c>
      <c r="N62" s="42">
        <f t="shared" si="4"/>
        <v>0.17131062951496387</v>
      </c>
    </row>
    <row r="63" spans="1:14" x14ac:dyDescent="0.3">
      <c r="A63" s="31" t="s">
        <v>400</v>
      </c>
      <c r="B63" s="31" t="s">
        <v>483</v>
      </c>
      <c r="C63" s="31" t="s">
        <v>487</v>
      </c>
      <c r="D63" s="31" t="s">
        <v>478</v>
      </c>
      <c r="E63" s="23">
        <v>13</v>
      </c>
      <c r="F63" s="23">
        <v>4</v>
      </c>
      <c r="G63" s="23">
        <v>4</v>
      </c>
      <c r="H63" s="12">
        <v>0.98799999999999999</v>
      </c>
      <c r="I63" s="12">
        <v>0.186</v>
      </c>
      <c r="J63" s="12">
        <f t="shared" si="0"/>
        <v>1.1739999999999999</v>
      </c>
      <c r="K63" s="12">
        <f t="shared" si="1"/>
        <v>84.156729131175467</v>
      </c>
      <c r="L63" s="41">
        <f t="shared" si="2"/>
        <v>15.843270868824533</v>
      </c>
      <c r="M63" s="43">
        <f t="shared" si="3"/>
        <v>0.18825910931174089</v>
      </c>
      <c r="N63" s="42">
        <f t="shared" si="4"/>
        <v>0.15843270868824533</v>
      </c>
    </row>
    <row r="64" spans="1:14" x14ac:dyDescent="0.3">
      <c r="A64" s="31" t="s">
        <v>401</v>
      </c>
      <c r="B64" s="31" t="s">
        <v>483</v>
      </c>
      <c r="C64" s="31" t="s">
        <v>487</v>
      </c>
      <c r="D64" s="31" t="s">
        <v>478</v>
      </c>
      <c r="E64" s="23">
        <v>14</v>
      </c>
      <c r="F64" s="23">
        <v>4</v>
      </c>
      <c r="G64" s="23">
        <v>4</v>
      </c>
      <c r="H64" s="12">
        <v>1.234</v>
      </c>
      <c r="I64" s="12">
        <v>0.18099999999999999</v>
      </c>
      <c r="J64" s="12">
        <f t="shared" si="0"/>
        <v>1.415</v>
      </c>
      <c r="K64" s="12">
        <f t="shared" si="1"/>
        <v>87.208480565371019</v>
      </c>
      <c r="L64" s="41">
        <f t="shared" si="2"/>
        <v>12.791519434628981</v>
      </c>
      <c r="M64" s="43">
        <f t="shared" si="3"/>
        <v>0.14667747163695299</v>
      </c>
      <c r="N64" s="42">
        <f t="shared" si="4"/>
        <v>0.12791519434628976</v>
      </c>
    </row>
    <row r="65" spans="1:16" x14ac:dyDescent="0.3">
      <c r="A65" s="31" t="s">
        <v>402</v>
      </c>
      <c r="B65" s="31" t="s">
        <v>483</v>
      </c>
      <c r="C65" s="31" t="s">
        <v>487</v>
      </c>
      <c r="D65" s="31" t="s">
        <v>478</v>
      </c>
      <c r="E65" s="23">
        <v>17</v>
      </c>
      <c r="F65" s="23">
        <v>4</v>
      </c>
      <c r="G65" s="23">
        <v>4</v>
      </c>
      <c r="H65" s="12">
        <v>0.73799999999999999</v>
      </c>
      <c r="I65" s="12">
        <v>0.19</v>
      </c>
      <c r="J65" s="12">
        <f t="shared" si="0"/>
        <v>0.92799999999999994</v>
      </c>
      <c r="K65" s="12">
        <f t="shared" si="1"/>
        <v>79.525862068965523</v>
      </c>
      <c r="L65" s="41">
        <f t="shared" si="2"/>
        <v>20.474137931034477</v>
      </c>
      <c r="M65" s="43">
        <f t="shared" si="3"/>
        <v>0.25745257452574527</v>
      </c>
      <c r="N65" s="42">
        <f t="shared" si="4"/>
        <v>0.20474137931034483</v>
      </c>
    </row>
    <row r="66" spans="1:16" x14ac:dyDescent="0.3">
      <c r="A66" s="31" t="s">
        <v>403</v>
      </c>
      <c r="B66" s="31" t="s">
        <v>483</v>
      </c>
      <c r="C66" s="31" t="s">
        <v>487</v>
      </c>
      <c r="D66" s="31" t="s">
        <v>478</v>
      </c>
      <c r="E66" s="23">
        <v>18</v>
      </c>
      <c r="F66" s="23">
        <v>4</v>
      </c>
      <c r="G66" s="23">
        <v>4</v>
      </c>
      <c r="H66" s="12">
        <v>1.2889999999999999</v>
      </c>
      <c r="I66" s="12">
        <v>0.307</v>
      </c>
      <c r="J66" s="12">
        <f t="shared" si="0"/>
        <v>1.5959999999999999</v>
      </c>
      <c r="K66" s="12">
        <f t="shared" si="1"/>
        <v>80.764411027568926</v>
      </c>
      <c r="L66" s="41">
        <f t="shared" si="2"/>
        <v>19.235588972431074</v>
      </c>
      <c r="M66" s="43">
        <f t="shared" si="3"/>
        <v>0.23816912335143522</v>
      </c>
      <c r="N66" s="42">
        <f t="shared" si="4"/>
        <v>0.19235588972431078</v>
      </c>
    </row>
    <row r="67" spans="1:16" x14ac:dyDescent="0.3">
      <c r="A67" s="31" t="s">
        <v>404</v>
      </c>
      <c r="B67" s="31" t="s">
        <v>483</v>
      </c>
      <c r="C67" s="31" t="s">
        <v>487</v>
      </c>
      <c r="D67" s="31" t="s">
        <v>478</v>
      </c>
      <c r="E67" s="23">
        <v>19</v>
      </c>
      <c r="F67" s="23">
        <v>4</v>
      </c>
      <c r="G67" s="23">
        <v>4</v>
      </c>
      <c r="H67" s="12">
        <v>1.0669999999999999</v>
      </c>
      <c r="I67" s="12">
        <v>0.16600000000000001</v>
      </c>
      <c r="J67" s="12">
        <f t="shared" si="0"/>
        <v>1.2329999999999999</v>
      </c>
      <c r="K67" s="12">
        <f t="shared" ref="K67:K92" si="7">(H67/J67)*100</f>
        <v>86.536901865369018</v>
      </c>
      <c r="L67" s="41">
        <f t="shared" ref="L67:L92" si="8">100-K67</f>
        <v>13.463098134630982</v>
      </c>
      <c r="M67" s="43">
        <f t="shared" ref="M67:M92" si="9">I67/H67</f>
        <v>0.15557638238050611</v>
      </c>
      <c r="N67" s="42">
        <f t="shared" ref="N67:N92" si="10">I67/J67</f>
        <v>0.13463098134630982</v>
      </c>
    </row>
    <row r="68" spans="1:16" x14ac:dyDescent="0.3">
      <c r="A68" s="31" t="s">
        <v>405</v>
      </c>
      <c r="B68" s="31" t="s">
        <v>483</v>
      </c>
      <c r="C68" s="31" t="s">
        <v>487</v>
      </c>
      <c r="D68" s="31" t="s">
        <v>478</v>
      </c>
      <c r="E68" s="23">
        <v>21</v>
      </c>
      <c r="F68" s="23">
        <v>4</v>
      </c>
      <c r="G68" s="23">
        <v>4</v>
      </c>
      <c r="H68" s="12">
        <v>0.69900000000000007</v>
      </c>
      <c r="I68" s="12">
        <v>0.21</v>
      </c>
      <c r="J68" s="12">
        <f t="shared" si="0"/>
        <v>0.90900000000000003</v>
      </c>
      <c r="K68" s="12">
        <f t="shared" si="7"/>
        <v>76.897689768976903</v>
      </c>
      <c r="L68" s="41">
        <f t="shared" si="8"/>
        <v>23.102310231023097</v>
      </c>
      <c r="M68" s="43">
        <f t="shared" si="9"/>
        <v>0.30042918454935619</v>
      </c>
      <c r="N68" s="42">
        <f t="shared" si="10"/>
        <v>0.23102310231023102</v>
      </c>
    </row>
    <row r="69" spans="1:16" x14ac:dyDescent="0.3">
      <c r="A69" s="31" t="s">
        <v>406</v>
      </c>
      <c r="B69" s="31" t="s">
        <v>483</v>
      </c>
      <c r="C69" s="31" t="s">
        <v>487</v>
      </c>
      <c r="D69" s="31" t="s">
        <v>478</v>
      </c>
      <c r="E69" s="23">
        <v>24</v>
      </c>
      <c r="F69" s="23">
        <v>4</v>
      </c>
      <c r="G69" s="23">
        <v>4</v>
      </c>
      <c r="H69" s="12">
        <v>1.427</v>
      </c>
      <c r="I69" s="12">
        <v>0.86199999999999999</v>
      </c>
      <c r="J69" s="12">
        <f t="shared" si="0"/>
        <v>2.2890000000000001</v>
      </c>
      <c r="K69" s="12">
        <f t="shared" si="7"/>
        <v>62.341633901266924</v>
      </c>
      <c r="L69" s="41">
        <f t="shared" si="8"/>
        <v>37.658366098733076</v>
      </c>
      <c r="M69" s="43">
        <f t="shared" si="9"/>
        <v>0.60406447091800974</v>
      </c>
      <c r="N69" s="42">
        <f t="shared" si="10"/>
        <v>0.3765836609873307</v>
      </c>
    </row>
    <row r="70" spans="1:16" x14ac:dyDescent="0.3">
      <c r="A70" s="31" t="s">
        <v>407</v>
      </c>
      <c r="B70" s="31" t="s">
        <v>483</v>
      </c>
      <c r="C70" s="31" t="s">
        <v>487</v>
      </c>
      <c r="D70" s="31" t="s">
        <v>478</v>
      </c>
      <c r="E70" s="23">
        <v>25</v>
      </c>
      <c r="F70" s="23">
        <v>4</v>
      </c>
      <c r="G70" s="23">
        <v>4</v>
      </c>
      <c r="H70" s="12">
        <v>0.60099999999999998</v>
      </c>
      <c r="I70" s="12">
        <v>0.28399999999999997</v>
      </c>
      <c r="J70" s="12">
        <f t="shared" si="0"/>
        <v>0.88500000000000001</v>
      </c>
      <c r="K70" s="12">
        <f t="shared" si="7"/>
        <v>67.909604519774007</v>
      </c>
      <c r="L70" s="41">
        <f t="shared" si="8"/>
        <v>32.090395480225993</v>
      </c>
      <c r="M70" s="43">
        <f t="shared" si="9"/>
        <v>0.47254575707154739</v>
      </c>
      <c r="N70" s="42">
        <f t="shared" si="10"/>
        <v>0.32090395480225986</v>
      </c>
    </row>
    <row r="71" spans="1:16" x14ac:dyDescent="0.3">
      <c r="A71" s="31" t="s">
        <v>408</v>
      </c>
      <c r="B71" s="31" t="s">
        <v>483</v>
      </c>
      <c r="C71" s="31" t="s">
        <v>487</v>
      </c>
      <c r="D71" s="31" t="s">
        <v>478</v>
      </c>
      <c r="E71" s="23">
        <v>29</v>
      </c>
      <c r="F71" s="23">
        <v>4</v>
      </c>
      <c r="G71" s="23">
        <v>4</v>
      </c>
      <c r="H71" s="12">
        <v>1.006</v>
      </c>
      <c r="I71" s="12">
        <v>0.19800000000000001</v>
      </c>
      <c r="J71" s="12">
        <f t="shared" si="0"/>
        <v>1.204</v>
      </c>
      <c r="K71" s="12">
        <f t="shared" si="7"/>
        <v>83.55481727574751</v>
      </c>
      <c r="L71" s="41">
        <f t="shared" si="8"/>
        <v>16.44518272425249</v>
      </c>
      <c r="M71" s="43">
        <f t="shared" si="9"/>
        <v>0.19681908548707755</v>
      </c>
      <c r="N71" s="42">
        <f t="shared" si="10"/>
        <v>0.16445182724252494</v>
      </c>
    </row>
    <row r="72" spans="1:16" x14ac:dyDescent="0.3">
      <c r="A72" s="31" t="s">
        <v>409</v>
      </c>
      <c r="B72" s="31" t="s">
        <v>483</v>
      </c>
      <c r="C72" s="31" t="s">
        <v>487</v>
      </c>
      <c r="D72" s="31" t="s">
        <v>478</v>
      </c>
      <c r="E72" s="23">
        <v>31</v>
      </c>
      <c r="F72" s="23">
        <v>4</v>
      </c>
      <c r="G72" s="23">
        <v>4</v>
      </c>
      <c r="H72" s="12">
        <v>1.4179999999999999</v>
      </c>
      <c r="I72" s="12">
        <v>0.36199999999999999</v>
      </c>
      <c r="J72" s="12">
        <f t="shared" si="0"/>
        <v>1.7799999999999998</v>
      </c>
      <c r="K72" s="12">
        <f t="shared" si="7"/>
        <v>79.662921348314612</v>
      </c>
      <c r="L72" s="41">
        <f t="shared" si="8"/>
        <v>20.337078651685388</v>
      </c>
      <c r="M72" s="43">
        <f t="shared" si="9"/>
        <v>0.25528913963328631</v>
      </c>
      <c r="N72" s="42">
        <f t="shared" si="10"/>
        <v>0.20337078651685395</v>
      </c>
    </row>
    <row r="73" spans="1:16" x14ac:dyDescent="0.3">
      <c r="A73" s="31" t="s">
        <v>410</v>
      </c>
      <c r="B73" s="31" t="s">
        <v>483</v>
      </c>
      <c r="C73" s="31" t="s">
        <v>487</v>
      </c>
      <c r="D73" s="31" t="s">
        <v>478</v>
      </c>
      <c r="E73" s="23">
        <v>32</v>
      </c>
      <c r="F73" s="23">
        <v>4</v>
      </c>
      <c r="G73" s="23">
        <v>4</v>
      </c>
      <c r="H73" s="12">
        <v>0.67700000000000005</v>
      </c>
      <c r="I73" s="12">
        <v>0.24099999999999999</v>
      </c>
      <c r="J73" s="12">
        <f t="shared" si="0"/>
        <v>0.91800000000000004</v>
      </c>
      <c r="K73" s="12">
        <f t="shared" si="7"/>
        <v>73.747276688453155</v>
      </c>
      <c r="L73" s="41">
        <f t="shared" si="8"/>
        <v>26.252723311546845</v>
      </c>
      <c r="M73" s="43">
        <f t="shared" si="9"/>
        <v>0.35598227474150662</v>
      </c>
      <c r="N73" s="42">
        <f t="shared" si="10"/>
        <v>0.26252723311546838</v>
      </c>
    </row>
    <row r="74" spans="1:16" x14ac:dyDescent="0.3">
      <c r="A74" s="31" t="s">
        <v>411</v>
      </c>
      <c r="B74" s="31" t="s">
        <v>483</v>
      </c>
      <c r="C74" s="31" t="s">
        <v>487</v>
      </c>
      <c r="D74" s="31" t="s">
        <v>478</v>
      </c>
      <c r="E74" s="23">
        <v>37</v>
      </c>
      <c r="F74" s="23">
        <v>4</v>
      </c>
      <c r="G74" s="23">
        <v>4</v>
      </c>
      <c r="H74" s="12">
        <v>0.77099999999999991</v>
      </c>
      <c r="I74" s="12">
        <v>0.29599999999999999</v>
      </c>
      <c r="J74" s="12">
        <f t="shared" si="0"/>
        <v>1.0669999999999999</v>
      </c>
      <c r="K74" s="12">
        <f t="shared" si="7"/>
        <v>72.258669165885664</v>
      </c>
      <c r="L74" s="41">
        <f t="shared" si="8"/>
        <v>27.741330834114336</v>
      </c>
      <c r="M74" s="43">
        <f t="shared" si="9"/>
        <v>0.383916990920882</v>
      </c>
      <c r="N74" s="42">
        <f t="shared" si="10"/>
        <v>0.27741330834114342</v>
      </c>
    </row>
    <row r="75" spans="1:16" x14ac:dyDescent="0.3">
      <c r="A75" s="31" t="s">
        <v>412</v>
      </c>
      <c r="B75" s="31" t="s">
        <v>483</v>
      </c>
      <c r="C75" s="31" t="s">
        <v>487</v>
      </c>
      <c r="D75" s="31" t="s">
        <v>478</v>
      </c>
      <c r="E75" s="23">
        <v>38</v>
      </c>
      <c r="F75" s="23">
        <v>4</v>
      </c>
      <c r="G75" s="23">
        <v>4</v>
      </c>
      <c r="H75" s="12">
        <v>0.58899999999999997</v>
      </c>
      <c r="I75" s="12">
        <v>0.22</v>
      </c>
      <c r="J75" s="12">
        <f t="shared" si="0"/>
        <v>0.80899999999999994</v>
      </c>
      <c r="K75" s="12">
        <f t="shared" si="7"/>
        <v>72.805933250927069</v>
      </c>
      <c r="L75" s="41">
        <f t="shared" si="8"/>
        <v>27.194066749072931</v>
      </c>
      <c r="M75" s="43">
        <f t="shared" si="9"/>
        <v>0.37351443123938882</v>
      </c>
      <c r="N75" s="42">
        <f t="shared" si="10"/>
        <v>0.27194066749072932</v>
      </c>
    </row>
    <row r="76" spans="1:16" x14ac:dyDescent="0.3">
      <c r="A76" s="31" t="s">
        <v>413</v>
      </c>
      <c r="B76" s="31" t="s">
        <v>483</v>
      </c>
      <c r="C76" s="31" t="s">
        <v>487</v>
      </c>
      <c r="D76" s="31" t="s">
        <v>478</v>
      </c>
      <c r="E76" s="23">
        <v>39</v>
      </c>
      <c r="F76" s="23">
        <v>4</v>
      </c>
      <c r="G76" s="23">
        <v>4</v>
      </c>
      <c r="H76" s="12">
        <v>1.0640000000000001</v>
      </c>
      <c r="I76" s="12">
        <v>0.32300000000000001</v>
      </c>
      <c r="J76" s="12">
        <f t="shared" si="0"/>
        <v>1.387</v>
      </c>
      <c r="K76" s="12">
        <f t="shared" si="7"/>
        <v>76.712328767123296</v>
      </c>
      <c r="L76" s="41">
        <f t="shared" si="8"/>
        <v>23.287671232876704</v>
      </c>
      <c r="M76" s="43">
        <f t="shared" si="9"/>
        <v>0.30357142857142855</v>
      </c>
      <c r="N76" s="42">
        <f t="shared" si="10"/>
        <v>0.23287671232876714</v>
      </c>
    </row>
    <row r="77" spans="1:16" x14ac:dyDescent="0.3">
      <c r="A77" s="31" t="s">
        <v>414</v>
      </c>
      <c r="B77" s="31" t="s">
        <v>483</v>
      </c>
      <c r="C77" s="31" t="s">
        <v>487</v>
      </c>
      <c r="D77" s="31" t="s">
        <v>478</v>
      </c>
      <c r="E77" s="23">
        <v>40</v>
      </c>
      <c r="F77" s="23">
        <v>4</v>
      </c>
      <c r="G77" s="23">
        <v>4</v>
      </c>
      <c r="H77" s="12">
        <v>0.91799999999999993</v>
      </c>
      <c r="I77" s="12">
        <v>0.20799999999999999</v>
      </c>
      <c r="J77" s="12">
        <f t="shared" si="0"/>
        <v>1.1259999999999999</v>
      </c>
      <c r="K77" s="12">
        <f t="shared" si="7"/>
        <v>81.52753108348135</v>
      </c>
      <c r="L77" s="41">
        <f t="shared" si="8"/>
        <v>18.47246891651865</v>
      </c>
      <c r="M77" s="43">
        <f t="shared" si="9"/>
        <v>0.22657952069716777</v>
      </c>
      <c r="N77" s="42">
        <f t="shared" si="10"/>
        <v>0.1847246891651865</v>
      </c>
    </row>
    <row r="78" spans="1:16" x14ac:dyDescent="0.3">
      <c r="A78" s="31" t="s">
        <v>415</v>
      </c>
      <c r="B78" s="31" t="s">
        <v>483</v>
      </c>
      <c r="C78" s="31" t="s">
        <v>487</v>
      </c>
      <c r="D78" s="31" t="s">
        <v>478</v>
      </c>
      <c r="E78" s="23">
        <v>41</v>
      </c>
      <c r="F78" s="23">
        <v>4</v>
      </c>
      <c r="G78" s="23">
        <v>4</v>
      </c>
      <c r="H78" s="12">
        <v>1.002</v>
      </c>
      <c r="I78" s="12">
        <v>0.28699999999999998</v>
      </c>
      <c r="J78" s="12">
        <f t="shared" si="0"/>
        <v>1.2889999999999999</v>
      </c>
      <c r="K78" s="12">
        <f t="shared" si="7"/>
        <v>77.73467804499613</v>
      </c>
      <c r="L78" s="41">
        <f t="shared" si="8"/>
        <v>22.26532195500387</v>
      </c>
      <c r="M78" s="43">
        <f t="shared" si="9"/>
        <v>0.2864271457085828</v>
      </c>
      <c r="N78" s="42">
        <f t="shared" si="10"/>
        <v>0.22265321955003878</v>
      </c>
    </row>
    <row r="79" spans="1:16" x14ac:dyDescent="0.3">
      <c r="A79" s="31" t="s">
        <v>416</v>
      </c>
      <c r="B79" s="31" t="s">
        <v>483</v>
      </c>
      <c r="C79" s="31" t="s">
        <v>487</v>
      </c>
      <c r="D79" s="31" t="s">
        <v>478</v>
      </c>
      <c r="E79" s="23">
        <v>43</v>
      </c>
      <c r="F79" s="23">
        <v>4</v>
      </c>
      <c r="G79" s="23">
        <v>4</v>
      </c>
      <c r="H79" s="12">
        <v>1.403</v>
      </c>
      <c r="I79" s="12">
        <v>0.32200000000000001</v>
      </c>
      <c r="J79" s="12">
        <f t="shared" si="0"/>
        <v>1.7250000000000001</v>
      </c>
      <c r="K79" s="12">
        <f t="shared" si="7"/>
        <v>81.333333333333329</v>
      </c>
      <c r="L79" s="41">
        <f t="shared" si="8"/>
        <v>18.666666666666671</v>
      </c>
      <c r="M79" s="43">
        <f t="shared" si="9"/>
        <v>0.22950819672131148</v>
      </c>
      <c r="N79" s="42">
        <f t="shared" si="10"/>
        <v>0.18666666666666668</v>
      </c>
    </row>
    <row r="80" spans="1:16" x14ac:dyDescent="0.3">
      <c r="A80" s="31" t="s">
        <v>417</v>
      </c>
      <c r="B80" s="31" t="s">
        <v>483</v>
      </c>
      <c r="C80" s="31" t="s">
        <v>487</v>
      </c>
      <c r="D80" s="31" t="s">
        <v>478</v>
      </c>
      <c r="E80" s="23">
        <v>45</v>
      </c>
      <c r="F80" s="23">
        <v>4</v>
      </c>
      <c r="G80" s="23">
        <v>4</v>
      </c>
      <c r="H80" s="12">
        <v>1.204</v>
      </c>
      <c r="I80" s="12">
        <v>0.45</v>
      </c>
      <c r="J80" s="12">
        <f t="shared" si="0"/>
        <v>1.6539999999999999</v>
      </c>
      <c r="K80" s="12">
        <f t="shared" si="7"/>
        <v>72.793228536880292</v>
      </c>
      <c r="L80" s="41">
        <f t="shared" si="8"/>
        <v>27.206771463119708</v>
      </c>
      <c r="M80" s="43">
        <f t="shared" si="9"/>
        <v>0.37375415282392027</v>
      </c>
      <c r="N80" s="42">
        <f t="shared" si="10"/>
        <v>0.27206771463119711</v>
      </c>
      <c r="P80" t="s">
        <v>486</v>
      </c>
    </row>
    <row r="81" spans="1:14" x14ac:dyDescent="0.3">
      <c r="A81" s="31" t="s">
        <v>418</v>
      </c>
      <c r="B81" s="31" t="s">
        <v>483</v>
      </c>
      <c r="C81" s="31" t="s">
        <v>487</v>
      </c>
      <c r="D81" s="31" t="s">
        <v>479</v>
      </c>
      <c r="E81" s="23">
        <v>1</v>
      </c>
      <c r="F81" s="23">
        <v>5</v>
      </c>
      <c r="G81" s="23">
        <v>5</v>
      </c>
      <c r="H81" s="12">
        <v>0.55699999999999994</v>
      </c>
      <c r="I81" s="12">
        <v>0.14000000000000001</v>
      </c>
      <c r="J81" s="12">
        <f t="shared" si="0"/>
        <v>0.69699999999999995</v>
      </c>
      <c r="K81" s="12">
        <f t="shared" si="7"/>
        <v>79.913916786226679</v>
      </c>
      <c r="L81" s="41">
        <f t="shared" si="8"/>
        <v>20.086083213773321</v>
      </c>
      <c r="M81" s="43">
        <f t="shared" si="9"/>
        <v>0.25134649910233398</v>
      </c>
      <c r="N81" s="42">
        <f t="shared" si="10"/>
        <v>0.20086083213773318</v>
      </c>
    </row>
    <row r="82" spans="1:14" x14ac:dyDescent="0.3">
      <c r="A82" s="31" t="s">
        <v>419</v>
      </c>
      <c r="B82" s="31" t="s">
        <v>483</v>
      </c>
      <c r="C82" s="31" t="s">
        <v>487</v>
      </c>
      <c r="D82" s="31" t="s">
        <v>479</v>
      </c>
      <c r="E82" s="23">
        <v>3</v>
      </c>
      <c r="F82" s="23">
        <v>5</v>
      </c>
      <c r="G82" s="23">
        <v>5</v>
      </c>
      <c r="H82" s="12">
        <v>0.91300000000000003</v>
      </c>
      <c r="I82" s="12">
        <v>0.32600000000000001</v>
      </c>
      <c r="J82" s="12">
        <f t="shared" si="0"/>
        <v>1.2390000000000001</v>
      </c>
      <c r="K82" s="12">
        <f t="shared" si="7"/>
        <v>73.688458434221133</v>
      </c>
      <c r="L82" s="41">
        <f t="shared" si="8"/>
        <v>26.311541565778867</v>
      </c>
      <c r="M82" s="43">
        <f t="shared" si="9"/>
        <v>0.35706462212486306</v>
      </c>
      <c r="N82" s="42">
        <f t="shared" si="10"/>
        <v>0.26311541565778851</v>
      </c>
    </row>
    <row r="83" spans="1:14" x14ac:dyDescent="0.3">
      <c r="A83" s="31" t="s">
        <v>420</v>
      </c>
      <c r="B83" s="31" t="s">
        <v>483</v>
      </c>
      <c r="C83" s="31" t="s">
        <v>487</v>
      </c>
      <c r="D83" s="31" t="s">
        <v>479</v>
      </c>
      <c r="E83" s="23">
        <v>8</v>
      </c>
      <c r="F83" s="23">
        <v>5</v>
      </c>
      <c r="G83" s="23">
        <v>5</v>
      </c>
      <c r="H83" s="12">
        <v>0.97500000000000009</v>
      </c>
      <c r="I83" s="12">
        <v>0.23400000000000001</v>
      </c>
      <c r="J83" s="12">
        <f t="shared" si="0"/>
        <v>1.2090000000000001</v>
      </c>
      <c r="K83" s="12">
        <f t="shared" si="7"/>
        <v>80.645161290322591</v>
      </c>
      <c r="L83" s="41">
        <f t="shared" si="8"/>
        <v>19.354838709677409</v>
      </c>
      <c r="M83" s="43">
        <f t="shared" si="9"/>
        <v>0.24</v>
      </c>
      <c r="N83" s="42">
        <f t="shared" si="10"/>
        <v>0.19354838709677419</v>
      </c>
    </row>
    <row r="84" spans="1:14" x14ac:dyDescent="0.3">
      <c r="A84" s="31" t="s">
        <v>421</v>
      </c>
      <c r="B84" s="31" t="s">
        <v>483</v>
      </c>
      <c r="C84" s="31" t="s">
        <v>487</v>
      </c>
      <c r="D84" s="31" t="s">
        <v>479</v>
      </c>
      <c r="E84" s="23">
        <v>9</v>
      </c>
      <c r="F84" s="23">
        <v>5</v>
      </c>
      <c r="G84" s="23">
        <v>5</v>
      </c>
      <c r="H84" s="12">
        <v>1.226</v>
      </c>
      <c r="I84" s="12">
        <v>0.33700000000000002</v>
      </c>
      <c r="J84" s="12">
        <f t="shared" si="0"/>
        <v>1.5629999999999999</v>
      </c>
      <c r="K84" s="12">
        <f t="shared" si="7"/>
        <v>78.438899552143312</v>
      </c>
      <c r="L84" s="41">
        <f t="shared" si="8"/>
        <v>21.561100447856688</v>
      </c>
      <c r="M84" s="43">
        <f t="shared" si="9"/>
        <v>0.27487765089722677</v>
      </c>
      <c r="N84" s="42">
        <f t="shared" si="10"/>
        <v>0.21561100447856688</v>
      </c>
    </row>
    <row r="85" spans="1:14" x14ac:dyDescent="0.3">
      <c r="A85" s="31" t="s">
        <v>422</v>
      </c>
      <c r="B85" s="31" t="s">
        <v>483</v>
      </c>
      <c r="C85" s="31" t="s">
        <v>487</v>
      </c>
      <c r="D85" s="31" t="s">
        <v>479</v>
      </c>
      <c r="E85" s="23">
        <v>13</v>
      </c>
      <c r="F85" s="23">
        <v>5</v>
      </c>
      <c r="G85" s="23">
        <v>5</v>
      </c>
      <c r="H85" s="12">
        <v>0.61099999999999999</v>
      </c>
      <c r="I85" s="12">
        <v>0.248</v>
      </c>
      <c r="J85" s="12">
        <f t="shared" si="0"/>
        <v>0.85899999999999999</v>
      </c>
      <c r="K85" s="12">
        <f t="shared" si="7"/>
        <v>71.129220023282898</v>
      </c>
      <c r="L85" s="41">
        <f t="shared" si="8"/>
        <v>28.870779976717102</v>
      </c>
      <c r="M85" s="43">
        <f t="shared" si="9"/>
        <v>0.40589198036006546</v>
      </c>
      <c r="N85" s="42">
        <f t="shared" si="10"/>
        <v>0.28870779976717115</v>
      </c>
    </row>
    <row r="86" spans="1:14" x14ac:dyDescent="0.3">
      <c r="A86" s="31" t="s">
        <v>423</v>
      </c>
      <c r="B86" s="31" t="s">
        <v>483</v>
      </c>
      <c r="C86" s="31" t="s">
        <v>487</v>
      </c>
      <c r="D86" s="31" t="s">
        <v>479</v>
      </c>
      <c r="E86" s="23">
        <v>14</v>
      </c>
      <c r="F86" s="23">
        <v>5</v>
      </c>
      <c r="G86" s="23">
        <v>5</v>
      </c>
      <c r="H86" s="12">
        <v>1.127</v>
      </c>
      <c r="I86" s="12">
        <v>0.28299999999999997</v>
      </c>
      <c r="J86" s="12">
        <f t="shared" si="0"/>
        <v>1.41</v>
      </c>
      <c r="K86" s="12">
        <f t="shared" si="7"/>
        <v>79.929078014184412</v>
      </c>
      <c r="L86" s="41">
        <f t="shared" si="8"/>
        <v>20.070921985815588</v>
      </c>
      <c r="M86" s="43">
        <f t="shared" si="9"/>
        <v>0.25110913930789702</v>
      </c>
      <c r="N86" s="42">
        <f t="shared" si="10"/>
        <v>0.20070921985815601</v>
      </c>
    </row>
    <row r="87" spans="1:14" x14ac:dyDescent="0.3">
      <c r="A87" s="31" t="s">
        <v>424</v>
      </c>
      <c r="B87" s="31" t="s">
        <v>483</v>
      </c>
      <c r="C87" s="31" t="s">
        <v>487</v>
      </c>
      <c r="D87" s="31" t="s">
        <v>479</v>
      </c>
      <c r="E87" s="23">
        <v>17</v>
      </c>
      <c r="F87" s="23">
        <v>5</v>
      </c>
      <c r="G87" s="23">
        <v>5</v>
      </c>
      <c r="H87" s="12">
        <v>1.506</v>
      </c>
      <c r="I87" s="12">
        <v>0.28799999999999998</v>
      </c>
      <c r="J87" s="12">
        <f t="shared" si="0"/>
        <v>1.794</v>
      </c>
      <c r="K87" s="12">
        <f t="shared" si="7"/>
        <v>83.946488294314378</v>
      </c>
      <c r="L87" s="41">
        <f t="shared" si="8"/>
        <v>16.053511705685622</v>
      </c>
      <c r="M87" s="43">
        <f t="shared" si="9"/>
        <v>0.19123505976095617</v>
      </c>
      <c r="N87" s="42">
        <f t="shared" si="10"/>
        <v>0.16053511705685616</v>
      </c>
    </row>
    <row r="88" spans="1:14" x14ac:dyDescent="0.3">
      <c r="A88" s="31" t="s">
        <v>425</v>
      </c>
      <c r="B88" s="31" t="s">
        <v>483</v>
      </c>
      <c r="C88" s="31" t="s">
        <v>487</v>
      </c>
      <c r="D88" s="31" t="s">
        <v>479</v>
      </c>
      <c r="E88" s="23">
        <v>20</v>
      </c>
      <c r="F88" s="23">
        <v>5</v>
      </c>
      <c r="G88" s="23">
        <v>5</v>
      </c>
      <c r="H88" s="12">
        <v>0.76800000000000002</v>
      </c>
      <c r="I88" s="12">
        <v>0.121</v>
      </c>
      <c r="J88" s="12">
        <f t="shared" si="0"/>
        <v>0.88900000000000001</v>
      </c>
      <c r="K88" s="12">
        <f t="shared" si="7"/>
        <v>86.389201349831268</v>
      </c>
      <c r="L88" s="41">
        <f t="shared" si="8"/>
        <v>13.610798650168732</v>
      </c>
      <c r="M88" s="43">
        <f t="shared" si="9"/>
        <v>0.15755208333333331</v>
      </c>
      <c r="N88" s="42">
        <f t="shared" si="10"/>
        <v>0.13610798650168729</v>
      </c>
    </row>
    <row r="89" spans="1:14" x14ac:dyDescent="0.3">
      <c r="A89" s="31" t="s">
        <v>426</v>
      </c>
      <c r="B89" s="31" t="s">
        <v>483</v>
      </c>
      <c r="C89" s="31" t="s">
        <v>487</v>
      </c>
      <c r="D89" s="31" t="s">
        <v>479</v>
      </c>
      <c r="E89" s="23">
        <v>21</v>
      </c>
      <c r="F89" s="23">
        <v>5</v>
      </c>
      <c r="G89" s="23">
        <v>5</v>
      </c>
      <c r="H89" s="12">
        <v>1.272</v>
      </c>
      <c r="I89" s="12">
        <v>0.40699999999999997</v>
      </c>
      <c r="J89" s="12">
        <f t="shared" ref="J89:J92" si="11">H89+I89</f>
        <v>1.679</v>
      </c>
      <c r="K89" s="12">
        <f t="shared" si="7"/>
        <v>75.759380583680752</v>
      </c>
      <c r="L89" s="41">
        <f t="shared" si="8"/>
        <v>24.240619416319248</v>
      </c>
      <c r="M89" s="43">
        <f t="shared" si="9"/>
        <v>0.31996855345911945</v>
      </c>
      <c r="N89" s="42">
        <f t="shared" si="10"/>
        <v>0.24240619416319234</v>
      </c>
    </row>
    <row r="90" spans="1:14" x14ac:dyDescent="0.3">
      <c r="A90" s="31" t="s">
        <v>427</v>
      </c>
      <c r="B90" s="31" t="s">
        <v>483</v>
      </c>
      <c r="C90" s="31" t="s">
        <v>487</v>
      </c>
      <c r="D90" s="31" t="s">
        <v>479</v>
      </c>
      <c r="E90" s="23">
        <v>22</v>
      </c>
      <c r="F90" s="23">
        <v>5</v>
      </c>
      <c r="G90" s="23">
        <v>5</v>
      </c>
      <c r="H90" s="12">
        <v>1.569</v>
      </c>
      <c r="I90" s="12">
        <v>0.442</v>
      </c>
      <c r="J90" s="12">
        <f t="shared" si="11"/>
        <v>2.0110000000000001</v>
      </c>
      <c r="K90" s="12">
        <f t="shared" si="7"/>
        <v>78.020885131775231</v>
      </c>
      <c r="L90" s="41">
        <f t="shared" si="8"/>
        <v>21.979114868224769</v>
      </c>
      <c r="M90" s="43">
        <f t="shared" si="9"/>
        <v>0.28170809432759719</v>
      </c>
      <c r="N90" s="42">
        <f t="shared" si="10"/>
        <v>0.21979114868224764</v>
      </c>
    </row>
    <row r="91" spans="1:14" x14ac:dyDescent="0.3">
      <c r="A91" s="31" t="s">
        <v>428</v>
      </c>
      <c r="B91" s="31" t="s">
        <v>483</v>
      </c>
      <c r="C91" s="31" t="s">
        <v>487</v>
      </c>
      <c r="D91" s="31" t="s">
        <v>479</v>
      </c>
      <c r="E91" s="23">
        <v>23</v>
      </c>
      <c r="F91" s="23">
        <v>5</v>
      </c>
      <c r="G91" s="23">
        <v>5</v>
      </c>
      <c r="H91" s="12">
        <v>1.32</v>
      </c>
      <c r="I91" s="12">
        <v>0.44600000000000001</v>
      </c>
      <c r="J91" s="12">
        <f t="shared" si="11"/>
        <v>1.766</v>
      </c>
      <c r="K91" s="12">
        <f t="shared" si="7"/>
        <v>74.745186862967159</v>
      </c>
      <c r="L91" s="41">
        <f t="shared" si="8"/>
        <v>25.254813137032841</v>
      </c>
      <c r="M91" s="43">
        <f t="shared" si="9"/>
        <v>0.33787878787878789</v>
      </c>
      <c r="N91" s="42">
        <f t="shared" si="10"/>
        <v>0.25254813137032844</v>
      </c>
    </row>
    <row r="92" spans="1:14" x14ac:dyDescent="0.3">
      <c r="A92" s="31" t="s">
        <v>429</v>
      </c>
      <c r="B92" s="31" t="s">
        <v>483</v>
      </c>
      <c r="C92" s="31" t="s">
        <v>487</v>
      </c>
      <c r="D92" s="31" t="s">
        <v>479</v>
      </c>
      <c r="E92" s="23">
        <v>24</v>
      </c>
      <c r="F92" s="23">
        <v>5</v>
      </c>
      <c r="G92" s="23">
        <v>5</v>
      </c>
      <c r="H92" s="12">
        <v>1.4019999999999999</v>
      </c>
      <c r="I92" s="12">
        <v>0.92900000000000005</v>
      </c>
      <c r="J92" s="12">
        <f t="shared" si="11"/>
        <v>2.331</v>
      </c>
      <c r="K92" s="12">
        <f t="shared" si="7"/>
        <v>60.145860145860141</v>
      </c>
      <c r="L92" s="41">
        <f t="shared" si="8"/>
        <v>39.854139854139859</v>
      </c>
      <c r="M92" s="43">
        <f t="shared" si="9"/>
        <v>0.66262482168330961</v>
      </c>
      <c r="N92" s="42">
        <f t="shared" si="10"/>
        <v>0.39854139854139858</v>
      </c>
    </row>
    <row r="93" spans="1:14" x14ac:dyDescent="0.3">
      <c r="A93" s="31"/>
      <c r="L93" s="40"/>
    </row>
    <row r="94" spans="1:14" x14ac:dyDescent="0.3">
      <c r="A94" s="31"/>
    </row>
    <row r="95" spans="1:14" x14ac:dyDescent="0.3">
      <c r="A95" s="31"/>
    </row>
    <row r="96" spans="1:14" x14ac:dyDescent="0.3">
      <c r="A96" s="31"/>
    </row>
    <row r="97" spans="1:1" x14ac:dyDescent="0.3">
      <c r="A97" s="31"/>
    </row>
    <row r="98" spans="1:1" x14ac:dyDescent="0.3">
      <c r="A98" s="31"/>
    </row>
    <row r="99" spans="1:1" x14ac:dyDescent="0.3">
      <c r="A99" s="31"/>
    </row>
    <row r="100" spans="1:1" x14ac:dyDescent="0.3">
      <c r="A100" s="31"/>
    </row>
    <row r="101" spans="1:1" x14ac:dyDescent="0.3">
      <c r="A101" s="31"/>
    </row>
    <row r="102" spans="1:1" x14ac:dyDescent="0.3">
      <c r="A102" s="31"/>
    </row>
    <row r="103" spans="1:1" x14ac:dyDescent="0.3">
      <c r="A103" s="31"/>
    </row>
    <row r="104" spans="1:1" x14ac:dyDescent="0.3">
      <c r="A104" s="31"/>
    </row>
    <row r="105" spans="1:1" x14ac:dyDescent="0.3">
      <c r="A105" s="31"/>
    </row>
    <row r="106" spans="1:1" x14ac:dyDescent="0.3">
      <c r="A106" s="31"/>
    </row>
    <row r="107" spans="1:1" x14ac:dyDescent="0.3">
      <c r="A107" s="31"/>
    </row>
    <row r="108" spans="1:1" x14ac:dyDescent="0.3">
      <c r="A108" s="31"/>
    </row>
    <row r="109" spans="1:1" x14ac:dyDescent="0.3">
      <c r="A109" s="31"/>
    </row>
    <row r="110" spans="1:1" x14ac:dyDescent="0.3">
      <c r="A110" s="31"/>
    </row>
    <row r="111" spans="1:1" x14ac:dyDescent="0.3">
      <c r="A111" s="31"/>
    </row>
    <row r="112" spans="1:1" x14ac:dyDescent="0.3">
      <c r="A112" s="31"/>
    </row>
    <row r="113" spans="1:1" x14ac:dyDescent="0.3">
      <c r="A113" s="31"/>
    </row>
    <row r="114" spans="1:1" x14ac:dyDescent="0.3">
      <c r="A114" s="31"/>
    </row>
    <row r="115" spans="1:1" x14ac:dyDescent="0.3">
      <c r="A115" s="31"/>
    </row>
    <row r="116" spans="1:1" x14ac:dyDescent="0.3">
      <c r="A116" s="31"/>
    </row>
    <row r="117" spans="1:1" x14ac:dyDescent="0.3">
      <c r="A117" s="31"/>
    </row>
    <row r="118" spans="1:1" x14ac:dyDescent="0.3">
      <c r="A118" s="31"/>
    </row>
    <row r="119" spans="1:1" x14ac:dyDescent="0.3">
      <c r="A119" s="31"/>
    </row>
    <row r="120" spans="1:1" x14ac:dyDescent="0.3">
      <c r="A120" s="31"/>
    </row>
    <row r="121" spans="1:1" x14ac:dyDescent="0.3">
      <c r="A121" s="31"/>
    </row>
    <row r="122" spans="1:1" x14ac:dyDescent="0.3">
      <c r="A122" s="31"/>
    </row>
    <row r="123" spans="1:1" x14ac:dyDescent="0.3">
      <c r="A123" s="31"/>
    </row>
    <row r="124" spans="1:1" x14ac:dyDescent="0.3">
      <c r="A124" s="31"/>
    </row>
    <row r="125" spans="1:1" x14ac:dyDescent="0.3">
      <c r="A125" s="31"/>
    </row>
    <row r="126" spans="1:1" x14ac:dyDescent="0.3">
      <c r="A126" s="31"/>
    </row>
    <row r="127" spans="1:1" x14ac:dyDescent="0.3">
      <c r="A127" s="31"/>
    </row>
    <row r="128" spans="1:1" x14ac:dyDescent="0.3">
      <c r="A128" s="31"/>
    </row>
    <row r="129" spans="1:1" x14ac:dyDescent="0.3">
      <c r="A129" s="31"/>
    </row>
    <row r="130" spans="1:1" x14ac:dyDescent="0.3">
      <c r="A130" s="31"/>
    </row>
    <row r="131" spans="1:1" x14ac:dyDescent="0.3">
      <c r="A131" s="31"/>
    </row>
    <row r="132" spans="1:1" x14ac:dyDescent="0.3">
      <c r="A132" s="31"/>
    </row>
    <row r="133" spans="1:1" x14ac:dyDescent="0.3">
      <c r="A133" s="31"/>
    </row>
    <row r="134" spans="1:1" x14ac:dyDescent="0.3">
      <c r="A134" s="31"/>
    </row>
    <row r="135" spans="1:1" x14ac:dyDescent="0.3">
      <c r="A135" s="31"/>
    </row>
    <row r="136" spans="1:1" x14ac:dyDescent="0.3">
      <c r="A136" s="31"/>
    </row>
    <row r="137" spans="1:1" x14ac:dyDescent="0.3">
      <c r="A137" s="31"/>
    </row>
    <row r="138" spans="1:1" x14ac:dyDescent="0.3">
      <c r="A138" s="31"/>
    </row>
    <row r="139" spans="1:1" x14ac:dyDescent="0.3">
      <c r="A139" s="31"/>
    </row>
    <row r="140" spans="1:1" x14ac:dyDescent="0.3">
      <c r="A140" s="31"/>
    </row>
    <row r="141" spans="1:1" x14ac:dyDescent="0.3">
      <c r="A141" s="31"/>
    </row>
    <row r="142" spans="1:1" x14ac:dyDescent="0.3">
      <c r="A142" s="31"/>
    </row>
    <row r="143" spans="1:1" x14ac:dyDescent="0.3">
      <c r="A143" s="31"/>
    </row>
    <row r="144" spans="1:1" x14ac:dyDescent="0.3">
      <c r="A144" s="31"/>
    </row>
    <row r="145" spans="1:1" x14ac:dyDescent="0.3">
      <c r="A145" s="31"/>
    </row>
    <row r="146" spans="1:1" x14ac:dyDescent="0.3">
      <c r="A146" s="31"/>
    </row>
    <row r="147" spans="1:1" x14ac:dyDescent="0.3">
      <c r="A147" s="31"/>
    </row>
    <row r="148" spans="1:1" x14ac:dyDescent="0.3">
      <c r="A148" s="31"/>
    </row>
    <row r="149" spans="1:1" x14ac:dyDescent="0.3">
      <c r="A149" s="31"/>
    </row>
    <row r="150" spans="1:1" x14ac:dyDescent="0.3">
      <c r="A150" s="31"/>
    </row>
    <row r="151" spans="1:1" x14ac:dyDescent="0.3">
      <c r="A151" s="31"/>
    </row>
    <row r="152" spans="1:1" x14ac:dyDescent="0.3">
      <c r="A152" s="31"/>
    </row>
    <row r="153" spans="1:1" x14ac:dyDescent="0.3">
      <c r="A153" s="31"/>
    </row>
    <row r="154" spans="1:1" x14ac:dyDescent="0.3">
      <c r="A154" s="31"/>
    </row>
    <row r="155" spans="1:1" x14ac:dyDescent="0.3">
      <c r="A155" s="31"/>
    </row>
    <row r="156" spans="1:1" x14ac:dyDescent="0.3">
      <c r="A156" s="31"/>
    </row>
    <row r="157" spans="1:1" x14ac:dyDescent="0.3">
      <c r="A157" s="31"/>
    </row>
    <row r="158" spans="1:1" x14ac:dyDescent="0.3">
      <c r="A158" s="31"/>
    </row>
    <row r="159" spans="1:1" x14ac:dyDescent="0.3">
      <c r="A159" s="31"/>
    </row>
    <row r="160" spans="1:1" x14ac:dyDescent="0.3">
      <c r="A160" s="31"/>
    </row>
    <row r="161" spans="1:1" x14ac:dyDescent="0.3">
      <c r="A161" s="31"/>
    </row>
    <row r="162" spans="1:1" x14ac:dyDescent="0.3">
      <c r="A162" s="31"/>
    </row>
    <row r="163" spans="1:1" x14ac:dyDescent="0.3">
      <c r="A163" s="31"/>
    </row>
    <row r="164" spans="1:1" x14ac:dyDescent="0.3">
      <c r="A164" s="31"/>
    </row>
    <row r="165" spans="1:1" x14ac:dyDescent="0.3">
      <c r="A165" s="31"/>
    </row>
    <row r="166" spans="1:1" x14ac:dyDescent="0.3">
      <c r="A166" s="31"/>
    </row>
    <row r="167" spans="1:1" x14ac:dyDescent="0.3">
      <c r="A167" s="31"/>
    </row>
    <row r="168" spans="1:1" x14ac:dyDescent="0.3">
      <c r="A168" s="31"/>
    </row>
    <row r="169" spans="1:1" x14ac:dyDescent="0.3">
      <c r="A169" s="31"/>
    </row>
    <row r="170" spans="1:1" x14ac:dyDescent="0.3">
      <c r="A170" s="31"/>
    </row>
    <row r="171" spans="1:1" x14ac:dyDescent="0.3">
      <c r="A171" s="31"/>
    </row>
    <row r="172" spans="1:1" x14ac:dyDescent="0.3">
      <c r="A172" s="31"/>
    </row>
    <row r="173" spans="1:1" x14ac:dyDescent="0.3">
      <c r="A173" s="31"/>
    </row>
    <row r="174" spans="1:1" x14ac:dyDescent="0.3">
      <c r="A174" s="31"/>
    </row>
    <row r="175" spans="1:1" x14ac:dyDescent="0.3">
      <c r="A175" s="31"/>
    </row>
    <row r="176" spans="1:1" x14ac:dyDescent="0.3">
      <c r="A176" s="31"/>
    </row>
    <row r="177" spans="1:1" x14ac:dyDescent="0.3">
      <c r="A177" s="31"/>
    </row>
    <row r="178" spans="1:1" x14ac:dyDescent="0.3">
      <c r="A178" s="31"/>
    </row>
    <row r="179" spans="1:1" x14ac:dyDescent="0.3">
      <c r="A179" s="31"/>
    </row>
    <row r="180" spans="1:1" x14ac:dyDescent="0.3">
      <c r="A180" s="31"/>
    </row>
    <row r="181" spans="1:1" x14ac:dyDescent="0.3">
      <c r="A181" s="31"/>
    </row>
    <row r="182" spans="1:1" x14ac:dyDescent="0.3">
      <c r="A182" s="31"/>
    </row>
    <row r="183" spans="1:1" x14ac:dyDescent="0.3">
      <c r="A183" s="31"/>
    </row>
    <row r="184" spans="1:1" x14ac:dyDescent="0.3">
      <c r="A184" s="31"/>
    </row>
    <row r="185" spans="1:1" x14ac:dyDescent="0.3">
      <c r="A185" s="31"/>
    </row>
    <row r="186" spans="1:1" x14ac:dyDescent="0.3">
      <c r="A186" s="31"/>
    </row>
    <row r="187" spans="1:1" x14ac:dyDescent="0.3">
      <c r="A187" s="31"/>
    </row>
    <row r="188" spans="1:1" x14ac:dyDescent="0.3">
      <c r="A188" s="31"/>
    </row>
    <row r="189" spans="1:1" x14ac:dyDescent="0.3">
      <c r="A189" s="31"/>
    </row>
    <row r="190" spans="1:1" x14ac:dyDescent="0.3">
      <c r="A190" s="31"/>
    </row>
    <row r="191" spans="1:1" x14ac:dyDescent="0.3">
      <c r="A191" s="31"/>
    </row>
    <row r="192" spans="1:1" x14ac:dyDescent="0.3">
      <c r="A192" s="31"/>
    </row>
    <row r="193" spans="1:1" x14ac:dyDescent="0.3">
      <c r="A193" s="31"/>
    </row>
    <row r="194" spans="1:1" x14ac:dyDescent="0.3">
      <c r="A194" s="31"/>
    </row>
    <row r="195" spans="1:1" x14ac:dyDescent="0.3">
      <c r="A195" s="31"/>
    </row>
    <row r="196" spans="1:1" x14ac:dyDescent="0.3">
      <c r="A196" s="31"/>
    </row>
    <row r="197" spans="1:1" x14ac:dyDescent="0.3">
      <c r="A197" s="31"/>
    </row>
    <row r="198" spans="1:1" x14ac:dyDescent="0.3">
      <c r="A198" s="31"/>
    </row>
    <row r="199" spans="1:1" x14ac:dyDescent="0.3">
      <c r="A199" s="31"/>
    </row>
    <row r="200" spans="1:1" x14ac:dyDescent="0.3">
      <c r="A200" s="31"/>
    </row>
    <row r="201" spans="1:1" x14ac:dyDescent="0.3">
      <c r="A201" s="31"/>
    </row>
    <row r="202" spans="1:1" x14ac:dyDescent="0.3">
      <c r="A202" s="31"/>
    </row>
    <row r="203" spans="1:1" x14ac:dyDescent="0.3">
      <c r="A203" s="31"/>
    </row>
    <row r="204" spans="1:1" x14ac:dyDescent="0.3">
      <c r="A204" s="31"/>
    </row>
    <row r="205" spans="1:1" x14ac:dyDescent="0.3">
      <c r="A205" s="31"/>
    </row>
    <row r="206" spans="1:1" x14ac:dyDescent="0.3">
      <c r="A206" s="31"/>
    </row>
    <row r="207" spans="1:1" x14ac:dyDescent="0.3">
      <c r="A207" s="31"/>
    </row>
    <row r="208" spans="1:1" x14ac:dyDescent="0.3">
      <c r="A208" s="31"/>
    </row>
    <row r="209" spans="1:1" x14ac:dyDescent="0.3">
      <c r="A209" s="31"/>
    </row>
    <row r="210" spans="1:1" x14ac:dyDescent="0.3">
      <c r="A210" s="31"/>
    </row>
    <row r="211" spans="1:1" x14ac:dyDescent="0.3">
      <c r="A211" s="31"/>
    </row>
    <row r="212" spans="1:1" x14ac:dyDescent="0.3">
      <c r="A212" s="31"/>
    </row>
    <row r="213" spans="1:1" x14ac:dyDescent="0.3">
      <c r="A213" s="31"/>
    </row>
    <row r="214" spans="1:1" x14ac:dyDescent="0.3">
      <c r="A214" s="31"/>
    </row>
    <row r="215" spans="1:1" x14ac:dyDescent="0.3">
      <c r="A215" s="31"/>
    </row>
    <row r="216" spans="1:1" x14ac:dyDescent="0.3">
      <c r="A216" s="31"/>
    </row>
    <row r="217" spans="1:1" x14ac:dyDescent="0.3">
      <c r="A217" s="31"/>
    </row>
    <row r="218" spans="1:1" x14ac:dyDescent="0.3">
      <c r="A218" s="31"/>
    </row>
    <row r="219" spans="1:1" x14ac:dyDescent="0.3">
      <c r="A219" s="31"/>
    </row>
    <row r="220" spans="1:1" x14ac:dyDescent="0.3">
      <c r="A220" s="31"/>
    </row>
    <row r="221" spans="1:1" x14ac:dyDescent="0.3">
      <c r="A221" s="31"/>
    </row>
    <row r="222" spans="1:1" x14ac:dyDescent="0.3">
      <c r="A222" s="31"/>
    </row>
    <row r="223" spans="1:1" x14ac:dyDescent="0.3">
      <c r="A223" s="31"/>
    </row>
    <row r="224" spans="1:1" x14ac:dyDescent="0.3">
      <c r="A224" s="31"/>
    </row>
    <row r="225" spans="1:1" x14ac:dyDescent="0.3">
      <c r="A225" s="31"/>
    </row>
    <row r="226" spans="1:1" x14ac:dyDescent="0.3">
      <c r="A226" s="31"/>
    </row>
    <row r="227" spans="1:1" x14ac:dyDescent="0.3">
      <c r="A227" s="31"/>
    </row>
    <row r="228" spans="1:1" x14ac:dyDescent="0.3">
      <c r="A228" s="31"/>
    </row>
    <row r="229" spans="1:1" x14ac:dyDescent="0.3">
      <c r="A229" s="31"/>
    </row>
    <row r="230" spans="1:1" x14ac:dyDescent="0.3">
      <c r="A230" s="31"/>
    </row>
    <row r="231" spans="1:1" x14ac:dyDescent="0.3">
      <c r="A231" s="31"/>
    </row>
    <row r="232" spans="1:1" x14ac:dyDescent="0.3">
      <c r="A232" s="31"/>
    </row>
    <row r="233" spans="1:1" x14ac:dyDescent="0.3">
      <c r="A233" s="31"/>
    </row>
    <row r="234" spans="1:1" x14ac:dyDescent="0.3">
      <c r="A234" s="31"/>
    </row>
    <row r="235" spans="1:1" x14ac:dyDescent="0.3">
      <c r="A235" s="31"/>
    </row>
    <row r="236" spans="1:1" x14ac:dyDescent="0.3">
      <c r="A236" s="31"/>
    </row>
    <row r="237" spans="1:1" x14ac:dyDescent="0.3">
      <c r="A237" s="31"/>
    </row>
    <row r="238" spans="1:1" x14ac:dyDescent="0.3">
      <c r="A238" s="31"/>
    </row>
    <row r="239" spans="1:1" x14ac:dyDescent="0.3">
      <c r="A239" s="31"/>
    </row>
    <row r="240" spans="1:1" x14ac:dyDescent="0.3">
      <c r="A240" s="31"/>
    </row>
    <row r="241" spans="1:1" x14ac:dyDescent="0.3">
      <c r="A241" s="31"/>
    </row>
    <row r="242" spans="1:1" x14ac:dyDescent="0.3">
      <c r="A242" s="31"/>
    </row>
    <row r="243" spans="1:1" x14ac:dyDescent="0.3">
      <c r="A243" s="31"/>
    </row>
    <row r="244" spans="1:1" x14ac:dyDescent="0.3">
      <c r="A244" s="31"/>
    </row>
    <row r="245" spans="1:1" x14ac:dyDescent="0.3">
      <c r="A245" s="31"/>
    </row>
    <row r="246" spans="1:1" x14ac:dyDescent="0.3">
      <c r="A246" s="31"/>
    </row>
    <row r="247" spans="1:1" x14ac:dyDescent="0.3">
      <c r="A247" s="31"/>
    </row>
    <row r="248" spans="1:1" x14ac:dyDescent="0.3">
      <c r="A248" s="31"/>
    </row>
    <row r="249" spans="1:1" x14ac:dyDescent="0.3">
      <c r="A249" s="31"/>
    </row>
    <row r="250" spans="1:1" x14ac:dyDescent="0.3">
      <c r="A250" s="31"/>
    </row>
    <row r="251" spans="1:1" x14ac:dyDescent="0.3">
      <c r="A251" s="31"/>
    </row>
    <row r="252" spans="1:1" x14ac:dyDescent="0.3">
      <c r="A252" s="31"/>
    </row>
    <row r="253" spans="1:1" x14ac:dyDescent="0.3">
      <c r="A253" s="31"/>
    </row>
    <row r="254" spans="1:1" x14ac:dyDescent="0.3">
      <c r="A254" s="31"/>
    </row>
    <row r="255" spans="1:1" x14ac:dyDescent="0.3">
      <c r="A255" s="31"/>
    </row>
    <row r="256" spans="1:1" x14ac:dyDescent="0.3">
      <c r="A256" s="31"/>
    </row>
    <row r="257" spans="1:1" x14ac:dyDescent="0.3">
      <c r="A257" s="31"/>
    </row>
    <row r="258" spans="1:1" x14ac:dyDescent="0.3">
      <c r="A258" s="31"/>
    </row>
    <row r="259" spans="1:1" x14ac:dyDescent="0.3">
      <c r="A259" s="31"/>
    </row>
    <row r="260" spans="1:1" x14ac:dyDescent="0.3">
      <c r="A260" s="31"/>
    </row>
    <row r="261" spans="1:1" x14ac:dyDescent="0.3">
      <c r="A261" s="31"/>
    </row>
    <row r="262" spans="1:1" x14ac:dyDescent="0.3">
      <c r="A262" s="31"/>
    </row>
    <row r="263" spans="1:1" x14ac:dyDescent="0.3">
      <c r="A263" s="31"/>
    </row>
    <row r="264" spans="1:1" x14ac:dyDescent="0.3">
      <c r="A264" s="31"/>
    </row>
    <row r="265" spans="1:1" x14ac:dyDescent="0.3">
      <c r="A265" s="31"/>
    </row>
    <row r="266" spans="1:1" x14ac:dyDescent="0.3">
      <c r="A266" s="31"/>
    </row>
    <row r="267" spans="1:1" x14ac:dyDescent="0.3">
      <c r="A267" s="31"/>
    </row>
    <row r="268" spans="1:1" x14ac:dyDescent="0.3">
      <c r="A268" s="31"/>
    </row>
    <row r="269" spans="1:1" x14ac:dyDescent="0.3">
      <c r="A269" s="31"/>
    </row>
    <row r="270" spans="1:1" x14ac:dyDescent="0.3">
      <c r="A270" s="31"/>
    </row>
    <row r="271" spans="1:1" x14ac:dyDescent="0.3">
      <c r="A271" s="31"/>
    </row>
    <row r="272" spans="1:1" x14ac:dyDescent="0.3">
      <c r="A272" s="31"/>
    </row>
    <row r="273" spans="1:1" x14ac:dyDescent="0.3">
      <c r="A273" s="31"/>
    </row>
    <row r="274" spans="1:1" x14ac:dyDescent="0.3">
      <c r="A274" s="31"/>
    </row>
    <row r="275" spans="1:1" x14ac:dyDescent="0.3">
      <c r="A275" s="31"/>
    </row>
    <row r="276" spans="1:1" x14ac:dyDescent="0.3">
      <c r="A276" s="31"/>
    </row>
    <row r="277" spans="1:1" x14ac:dyDescent="0.3">
      <c r="A277" s="31"/>
    </row>
    <row r="278" spans="1:1" x14ac:dyDescent="0.3">
      <c r="A278" s="31"/>
    </row>
    <row r="279" spans="1:1" x14ac:dyDescent="0.3">
      <c r="A279" s="31"/>
    </row>
    <row r="280" spans="1:1" x14ac:dyDescent="0.3">
      <c r="A280" s="31"/>
    </row>
    <row r="281" spans="1:1" x14ac:dyDescent="0.3">
      <c r="A281" s="31"/>
    </row>
    <row r="282" spans="1:1" x14ac:dyDescent="0.3">
      <c r="A282" s="31"/>
    </row>
    <row r="283" spans="1:1" x14ac:dyDescent="0.3">
      <c r="A283" s="31"/>
    </row>
    <row r="284" spans="1:1" x14ac:dyDescent="0.3">
      <c r="A284" s="31"/>
    </row>
    <row r="285" spans="1:1" x14ac:dyDescent="0.3">
      <c r="A285" s="31"/>
    </row>
    <row r="286" spans="1:1" x14ac:dyDescent="0.3">
      <c r="A286" s="31"/>
    </row>
    <row r="287" spans="1:1" x14ac:dyDescent="0.3">
      <c r="A287" s="31"/>
    </row>
    <row r="288" spans="1:1" x14ac:dyDescent="0.3">
      <c r="A288" s="31"/>
    </row>
    <row r="289" spans="1:1" x14ac:dyDescent="0.3">
      <c r="A289" s="31"/>
    </row>
    <row r="290" spans="1:1" x14ac:dyDescent="0.3">
      <c r="A290" s="31"/>
    </row>
    <row r="291" spans="1:1" x14ac:dyDescent="0.3">
      <c r="A291" s="31"/>
    </row>
    <row r="292" spans="1:1" x14ac:dyDescent="0.3">
      <c r="A292" s="31"/>
    </row>
    <row r="293" spans="1:1" x14ac:dyDescent="0.3">
      <c r="A293" s="31"/>
    </row>
    <row r="294" spans="1:1" x14ac:dyDescent="0.3">
      <c r="A294" s="31"/>
    </row>
    <row r="295" spans="1:1" x14ac:dyDescent="0.3">
      <c r="A295" s="31"/>
    </row>
    <row r="296" spans="1:1" x14ac:dyDescent="0.3">
      <c r="A296" s="31"/>
    </row>
    <row r="297" spans="1:1" x14ac:dyDescent="0.3">
      <c r="A297" s="31"/>
    </row>
    <row r="298" spans="1:1" x14ac:dyDescent="0.3">
      <c r="A298" s="31"/>
    </row>
    <row r="299" spans="1:1" x14ac:dyDescent="0.3">
      <c r="A299" s="31"/>
    </row>
    <row r="300" spans="1:1" x14ac:dyDescent="0.3">
      <c r="A300" s="31"/>
    </row>
    <row r="301" spans="1:1" x14ac:dyDescent="0.3">
      <c r="A301" s="31"/>
    </row>
    <row r="302" spans="1:1" x14ac:dyDescent="0.3">
      <c r="A302" s="31"/>
    </row>
    <row r="303" spans="1:1" x14ac:dyDescent="0.3">
      <c r="A303" s="31"/>
    </row>
    <row r="304" spans="1:1" x14ac:dyDescent="0.3">
      <c r="A304" s="31"/>
    </row>
    <row r="305" spans="1:1" x14ac:dyDescent="0.3">
      <c r="A305" s="31"/>
    </row>
    <row r="306" spans="1:1" x14ac:dyDescent="0.3">
      <c r="A306" s="31"/>
    </row>
    <row r="307" spans="1:1" x14ac:dyDescent="0.3">
      <c r="A307" s="31"/>
    </row>
    <row r="308" spans="1:1" x14ac:dyDescent="0.3">
      <c r="A308" s="31"/>
    </row>
    <row r="309" spans="1:1" x14ac:dyDescent="0.3">
      <c r="A309" s="31"/>
    </row>
    <row r="310" spans="1:1" x14ac:dyDescent="0.3">
      <c r="A310" s="31"/>
    </row>
    <row r="311" spans="1:1" x14ac:dyDescent="0.3">
      <c r="A311" s="31"/>
    </row>
    <row r="312" spans="1:1" x14ac:dyDescent="0.3">
      <c r="A312" s="31"/>
    </row>
    <row r="313" spans="1:1" x14ac:dyDescent="0.3">
      <c r="A313" s="31"/>
    </row>
    <row r="314" spans="1:1" x14ac:dyDescent="0.3">
      <c r="A314" s="31"/>
    </row>
    <row r="315" spans="1:1" x14ac:dyDescent="0.3">
      <c r="A315" s="31"/>
    </row>
    <row r="316" spans="1:1" x14ac:dyDescent="0.3">
      <c r="A316" s="31"/>
    </row>
    <row r="317" spans="1:1" x14ac:dyDescent="0.3">
      <c r="A317" s="31"/>
    </row>
    <row r="318" spans="1:1" x14ac:dyDescent="0.3">
      <c r="A318" s="31"/>
    </row>
    <row r="319" spans="1:1" x14ac:dyDescent="0.3">
      <c r="A319" s="31"/>
    </row>
    <row r="320" spans="1:1" x14ac:dyDescent="0.3">
      <c r="A320" s="31"/>
    </row>
    <row r="321" spans="1:1" x14ac:dyDescent="0.3">
      <c r="A321" s="31"/>
    </row>
    <row r="322" spans="1:1" x14ac:dyDescent="0.3">
      <c r="A322" s="31"/>
    </row>
    <row r="323" spans="1:1" x14ac:dyDescent="0.3">
      <c r="A323" s="31"/>
    </row>
    <row r="324" spans="1:1" x14ac:dyDescent="0.3">
      <c r="A324" s="31"/>
    </row>
    <row r="325" spans="1:1" x14ac:dyDescent="0.3">
      <c r="A325" s="31"/>
    </row>
    <row r="326" spans="1:1" x14ac:dyDescent="0.3">
      <c r="A326" s="31"/>
    </row>
    <row r="327" spans="1:1" x14ac:dyDescent="0.3">
      <c r="A327" s="31"/>
    </row>
    <row r="328" spans="1:1" x14ac:dyDescent="0.3">
      <c r="A328" s="31"/>
    </row>
    <row r="329" spans="1:1" x14ac:dyDescent="0.3">
      <c r="A329" s="31"/>
    </row>
    <row r="330" spans="1:1" x14ac:dyDescent="0.3">
      <c r="A330" s="31"/>
    </row>
    <row r="331" spans="1:1" x14ac:dyDescent="0.3">
      <c r="A331" s="31"/>
    </row>
    <row r="332" spans="1:1" x14ac:dyDescent="0.3">
      <c r="A332" s="31"/>
    </row>
    <row r="333" spans="1:1" x14ac:dyDescent="0.3">
      <c r="A333" s="31"/>
    </row>
    <row r="334" spans="1:1" x14ac:dyDescent="0.3">
      <c r="A334" s="31"/>
    </row>
    <row r="335" spans="1:1" x14ac:dyDescent="0.3">
      <c r="A335" s="31"/>
    </row>
    <row r="336" spans="1:1" x14ac:dyDescent="0.3">
      <c r="A336" s="31"/>
    </row>
    <row r="337" spans="1:1" x14ac:dyDescent="0.3">
      <c r="A337" s="31"/>
    </row>
    <row r="338" spans="1:1" x14ac:dyDescent="0.3">
      <c r="A338" s="31"/>
    </row>
    <row r="339" spans="1:1" x14ac:dyDescent="0.3">
      <c r="A339" s="31"/>
    </row>
    <row r="340" spans="1:1" x14ac:dyDescent="0.3">
      <c r="A340" s="31"/>
    </row>
    <row r="341" spans="1:1" x14ac:dyDescent="0.3">
      <c r="A341" s="31"/>
    </row>
    <row r="342" spans="1:1" x14ac:dyDescent="0.3">
      <c r="A342" s="31"/>
    </row>
    <row r="343" spans="1:1" x14ac:dyDescent="0.3">
      <c r="A343" s="31"/>
    </row>
    <row r="344" spans="1:1" x14ac:dyDescent="0.3">
      <c r="A344" s="31"/>
    </row>
    <row r="345" spans="1:1" x14ac:dyDescent="0.3">
      <c r="A345" s="31"/>
    </row>
    <row r="346" spans="1:1" x14ac:dyDescent="0.3">
      <c r="A346" s="31"/>
    </row>
    <row r="347" spans="1:1" x14ac:dyDescent="0.3">
      <c r="A347" s="31"/>
    </row>
    <row r="348" spans="1:1" x14ac:dyDescent="0.3">
      <c r="A348" s="31"/>
    </row>
    <row r="349" spans="1:1" x14ac:dyDescent="0.3">
      <c r="A349" s="31"/>
    </row>
    <row r="350" spans="1:1" x14ac:dyDescent="0.3">
      <c r="A350" s="31"/>
    </row>
    <row r="351" spans="1:1" x14ac:dyDescent="0.3">
      <c r="A351" s="31"/>
    </row>
    <row r="352" spans="1:1" x14ac:dyDescent="0.3">
      <c r="A352" s="31"/>
    </row>
    <row r="353" spans="1:1" x14ac:dyDescent="0.3">
      <c r="A353" s="31"/>
    </row>
    <row r="354" spans="1:1" x14ac:dyDescent="0.3">
      <c r="A354" s="31"/>
    </row>
    <row r="355" spans="1:1" x14ac:dyDescent="0.3">
      <c r="A355" s="31"/>
    </row>
    <row r="356" spans="1:1" x14ac:dyDescent="0.3">
      <c r="A356" s="31"/>
    </row>
    <row r="357" spans="1:1" x14ac:dyDescent="0.3">
      <c r="A357" s="31"/>
    </row>
    <row r="358" spans="1:1" x14ac:dyDescent="0.3">
      <c r="A358" s="31"/>
    </row>
    <row r="359" spans="1:1" x14ac:dyDescent="0.3">
      <c r="A359" s="31"/>
    </row>
    <row r="360" spans="1:1" x14ac:dyDescent="0.3">
      <c r="A360" s="31"/>
    </row>
    <row r="361" spans="1:1" x14ac:dyDescent="0.3">
      <c r="A361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10 traits big pots</vt:lpstr>
      <vt:lpstr>2 traits small pots</vt:lpstr>
    </vt:vector>
  </TitlesOfParts>
  <Company>University of New South Wales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Brandenburger</dc:creator>
  <cp:lastModifiedBy>Angela Moles</cp:lastModifiedBy>
  <dcterms:created xsi:type="dcterms:W3CDTF">2015-08-07T00:51:42Z</dcterms:created>
  <dcterms:modified xsi:type="dcterms:W3CDTF">2018-11-21T02:44:05Z</dcterms:modified>
</cp:coreProperties>
</file>