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itaieinav/Documents/PC/Documents/My Papers/Journals/Proc Roy Soc A/Puzrin-Faug-Einav-2019/Revised/"/>
    </mc:Choice>
  </mc:AlternateContent>
  <xr:revisionPtr revIDLastSave="0" documentId="8_{4C76F5BC-EE6F-3345-8BAB-C0F1F970E77A}" xr6:coauthVersionLast="43" xr6:coauthVersionMax="43" xr10:uidLastSave="{00000000-0000-0000-0000-000000000000}"/>
  <bookViews>
    <workbookView xWindow="0" yWindow="460" windowWidth="25600" windowHeight="14700" tabRatio="500" activeTab="1" xr2:uid="{00000000-000D-0000-FFFF-FFFF00000000}"/>
  </bookViews>
  <sheets>
    <sheet name="Schweizer_Jamieson_2001" sheetId="3" r:id="rId1"/>
    <sheet name="Figure 2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2" l="1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J2" i="2"/>
  <c r="L3" i="2" s="1"/>
  <c r="J3" i="2"/>
  <c r="J6" i="2" l="1"/>
  <c r="L4" i="2"/>
  <c r="L2" i="2"/>
  <c r="N2" i="2" s="1"/>
  <c r="O3" i="2" l="1"/>
  <c r="L5" i="2"/>
  <c r="N3" i="2"/>
  <c r="L6" i="2" l="1"/>
  <c r="N5" i="2" s="1"/>
  <c r="O4" i="2"/>
  <c r="P4" i="2" s="1"/>
  <c r="Q4" i="2" s="1"/>
  <c r="N4" i="2"/>
  <c r="P3" i="2"/>
  <c r="Q3" i="2" s="1"/>
  <c r="R3" i="2" l="1"/>
  <c r="R4" i="2" s="1"/>
  <c r="L7" i="2"/>
  <c r="O5" i="2"/>
  <c r="P5" i="2" s="1"/>
  <c r="Q5" i="2" s="1"/>
  <c r="R5" i="2" l="1"/>
  <c r="L8" i="2"/>
  <c r="O6" i="2"/>
  <c r="P6" i="2" s="1"/>
  <c r="Q6" i="2" s="1"/>
  <c r="R6" i="2" s="1"/>
  <c r="N6" i="2"/>
  <c r="O7" i="2" l="1"/>
  <c r="P7" i="2" s="1"/>
  <c r="Q7" i="2" s="1"/>
  <c r="R7" i="2" s="1"/>
  <c r="L9" i="2"/>
  <c r="N7" i="2"/>
  <c r="L10" i="2" l="1"/>
  <c r="O8" i="2"/>
  <c r="P8" i="2" s="1"/>
  <c r="Q8" i="2" s="1"/>
  <c r="R8" i="2" s="1"/>
  <c r="N9" i="2"/>
  <c r="N8" i="2"/>
  <c r="L11" i="2" l="1"/>
  <c r="O9" i="2"/>
  <c r="P9" i="2" s="1"/>
  <c r="Q9" i="2" s="1"/>
  <c r="R9" i="2" s="1"/>
  <c r="L12" i="2" l="1"/>
  <c r="N11" i="2" s="1"/>
  <c r="O10" i="2"/>
  <c r="P10" i="2" s="1"/>
  <c r="Q10" i="2" s="1"/>
  <c r="R10" i="2" s="1"/>
  <c r="N10" i="2"/>
  <c r="O11" i="2" l="1"/>
  <c r="P11" i="2" s="1"/>
  <c r="Q11" i="2" s="1"/>
  <c r="R11" i="2" s="1"/>
  <c r="L13" i="2"/>
  <c r="L14" i="2" l="1"/>
  <c r="O12" i="2"/>
  <c r="P12" i="2" s="1"/>
  <c r="Q12" i="2" s="1"/>
  <c r="R12" i="2" s="1"/>
  <c r="N13" i="2"/>
  <c r="N12" i="2"/>
  <c r="L15" i="2" l="1"/>
  <c r="O13" i="2"/>
  <c r="P13" i="2" s="1"/>
  <c r="Q13" i="2" s="1"/>
  <c r="R13" i="2" s="1"/>
  <c r="L16" i="2" l="1"/>
  <c r="N15" i="2" s="1"/>
  <c r="O14" i="2"/>
  <c r="P14" i="2" s="1"/>
  <c r="Q14" i="2" s="1"/>
  <c r="R14" i="2" s="1"/>
  <c r="N14" i="2"/>
  <c r="O15" i="2" l="1"/>
  <c r="P15" i="2" s="1"/>
  <c r="Q15" i="2" s="1"/>
  <c r="R15" i="2" s="1"/>
  <c r="L17" i="2"/>
  <c r="N16" i="2"/>
  <c r="L18" i="2" l="1"/>
  <c r="N17" i="2"/>
  <c r="O16" i="2"/>
  <c r="P16" i="2" s="1"/>
  <c r="Q16" i="2" s="1"/>
  <c r="R16" i="2" s="1"/>
  <c r="L19" i="2" l="1"/>
  <c r="N18" i="2" s="1"/>
  <c r="O17" i="2"/>
  <c r="P17" i="2" l="1"/>
  <c r="Q17" i="2" s="1"/>
  <c r="J9" i="2"/>
  <c r="L20" i="2"/>
  <c r="N19" i="2"/>
  <c r="O18" i="2"/>
  <c r="P18" i="2" s="1"/>
  <c r="Q18" i="2" s="1"/>
  <c r="O19" i="2" l="1"/>
  <c r="P19" i="2" s="1"/>
  <c r="Q19" i="2" s="1"/>
  <c r="L21" i="2"/>
  <c r="N20" i="2" s="1"/>
  <c r="R17" i="2"/>
  <c r="R18" i="2" s="1"/>
  <c r="J10" i="2"/>
  <c r="R19" i="2" l="1"/>
  <c r="L22" i="2"/>
  <c r="N21" i="2" s="1"/>
  <c r="O20" i="2"/>
  <c r="P20" i="2" s="1"/>
  <c r="Q20" i="2" s="1"/>
  <c r="R20" i="2" s="1"/>
  <c r="L23" i="2" l="1"/>
  <c r="O22" i="2" s="1"/>
  <c r="P22" i="2" s="1"/>
  <c r="Q22" i="2" s="1"/>
  <c r="R22" i="2" s="1"/>
  <c r="O21" i="2"/>
  <c r="P21" i="2" s="1"/>
  <c r="Q21" i="2" s="1"/>
  <c r="R21" i="2" s="1"/>
  <c r="N22" i="2" l="1"/>
</calcChain>
</file>

<file path=xl/sharedStrings.xml><?xml version="1.0" encoding="utf-8"?>
<sst xmlns="http://schemas.openxmlformats.org/spreadsheetml/2006/main" count="21" uniqueCount="21">
  <si>
    <t>slopes</t>
  </si>
  <si>
    <t>min angle</t>
  </si>
  <si>
    <t>max angle</t>
  </si>
  <si>
    <t>bins' boundaries</t>
  </si>
  <si>
    <t>bin's midpoints</t>
  </si>
  <si>
    <t>occurance</t>
  </si>
  <si>
    <t>Number of bins</t>
  </si>
  <si>
    <t>bin size</t>
  </si>
  <si>
    <t>number of slopes</t>
  </si>
  <si>
    <t>counted</t>
  </si>
  <si>
    <t>tot cumul prob</t>
  </si>
  <si>
    <t>PDF</t>
  </si>
  <si>
    <t>CDF</t>
  </si>
  <si>
    <t>Frequency</t>
  </si>
  <si>
    <t>sorted data</t>
  </si>
  <si>
    <t>cumulative di</t>
  </si>
  <si>
    <t>Rigopiano</t>
  </si>
  <si>
    <t>WH Chandan</t>
  </si>
  <si>
    <t>Drass</t>
  </si>
  <si>
    <t>angle</t>
  </si>
  <si>
    <t>height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</si>
</sst>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7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Normal" xfId="0" builtinId="0"/>
  </cellStyles>
  <dxfs count="0"/>
  <tableStyles count="0" defaultTableStyle="TableStyleMedium9" defaultPivotStyle="PivotStyleMedium4"/>
  <colors>
    <mruColors>
      <color rgb="FF1CDB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'Figure 2A'!$N$2:$N$14</c:f>
              <c:numCache>
                <c:formatCode>General</c:formatCode>
                <c:ptCount val="13"/>
                <c:pt idx="0">
                  <c:v>21.262695007991667</c:v>
                </c:pt>
                <c:pt idx="1">
                  <c:v>22.537559260408337</c:v>
                </c:pt>
                <c:pt idx="2">
                  <c:v>23.812423512824999</c:v>
                </c:pt>
                <c:pt idx="3">
                  <c:v>25.087287765241669</c:v>
                </c:pt>
                <c:pt idx="4">
                  <c:v>26.362152017658332</c:v>
                </c:pt>
                <c:pt idx="5">
                  <c:v>27.637016270075002</c:v>
                </c:pt>
                <c:pt idx="6">
                  <c:v>28.911880522491664</c:v>
                </c:pt>
                <c:pt idx="7">
                  <c:v>30.186744774908334</c:v>
                </c:pt>
                <c:pt idx="8">
                  <c:v>31.461609027325</c:v>
                </c:pt>
                <c:pt idx="9">
                  <c:v>32.736473279741674</c:v>
                </c:pt>
                <c:pt idx="10">
                  <c:v>34.011337532158336</c:v>
                </c:pt>
                <c:pt idx="11">
                  <c:v>35.286201784575013</c:v>
                </c:pt>
                <c:pt idx="12">
                  <c:v>36.561066036991676</c:v>
                </c:pt>
              </c:numCache>
            </c:numRef>
          </c:xVal>
          <c:yVal>
            <c:numRef>
              <c:f>'Figure 2A'!$R$2:$R$14</c:f>
              <c:numCache>
                <c:formatCode>General</c:formatCode>
                <c:ptCount val="13"/>
                <c:pt idx="0">
                  <c:v>0</c:v>
                </c:pt>
                <c:pt idx="1">
                  <c:v>1.1494252873563218E-2</c:v>
                </c:pt>
                <c:pt idx="2">
                  <c:v>5.1724137931034482E-2</c:v>
                </c:pt>
                <c:pt idx="3">
                  <c:v>0.17241379310344829</c:v>
                </c:pt>
                <c:pt idx="4">
                  <c:v>0.31034482758620691</c:v>
                </c:pt>
                <c:pt idx="5">
                  <c:v>0.43103448275862072</c:v>
                </c:pt>
                <c:pt idx="6">
                  <c:v>0.57471264367816088</c:v>
                </c:pt>
                <c:pt idx="7">
                  <c:v>0.64942528735632177</c:v>
                </c:pt>
                <c:pt idx="8">
                  <c:v>0.77586206896551713</c:v>
                </c:pt>
                <c:pt idx="9">
                  <c:v>0.93103448275862055</c:v>
                </c:pt>
                <c:pt idx="10">
                  <c:v>0.95977011494252862</c:v>
                </c:pt>
                <c:pt idx="11">
                  <c:v>0.98275862068965503</c:v>
                </c:pt>
                <c:pt idx="12">
                  <c:v>0.99999999999999989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4F3-9C4A-99F5-9993A4D74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7043224"/>
        <c:axId val="2145548920"/>
      </c:scatterChart>
      <c:valAx>
        <c:axId val="-2137043224"/>
        <c:scaling>
          <c:orientation val="minMax"/>
          <c:max val="50"/>
        </c:scaling>
        <c:delete val="0"/>
        <c:axPos val="b"/>
        <c:numFmt formatCode="General" sourceLinked="1"/>
        <c:majorTickMark val="in"/>
        <c:minorTickMark val="in"/>
        <c:tickLblPos val="nextTo"/>
        <c:crossAx val="2145548920"/>
        <c:crosses val="autoZero"/>
        <c:crossBetween val="midCat"/>
      </c:valAx>
      <c:valAx>
        <c:axId val="2145548920"/>
        <c:scaling>
          <c:orientation val="minMax"/>
          <c:max val="1"/>
        </c:scaling>
        <c:delete val="0"/>
        <c:axPos val="l"/>
        <c:numFmt formatCode="General" sourceLinked="1"/>
        <c:majorTickMark val="in"/>
        <c:minorTickMark val="none"/>
        <c:tickLblPos val="nextTo"/>
        <c:crossAx val="-2137043224"/>
        <c:crosses val="autoZero"/>
        <c:crossBetween val="midCat"/>
        <c:majorUnit val="0.2"/>
      </c:valAx>
      <c:spPr>
        <a:ln w="19050">
          <a:solidFill>
            <a:schemeClr val="tx1"/>
          </a:solidFill>
        </a:ln>
      </c:spPr>
    </c:plotArea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1"/>
          <c:order val="0"/>
          <c:tx>
            <c:v>Schweizer_Jamieson</c:v>
          </c:tx>
          <c:spPr>
            <a:ln w="4762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Schweizer_Jamieson_2001!$A$1:$A$203</c:f>
              <c:numCache>
                <c:formatCode>General</c:formatCode>
                <c:ptCount val="203"/>
                <c:pt idx="0">
                  <c:v>25.009476979999999</c:v>
                </c:pt>
                <c:pt idx="1">
                  <c:v>28.015223599999999</c:v>
                </c:pt>
                <c:pt idx="2">
                  <c:v>30.000176280000002</c:v>
                </c:pt>
                <c:pt idx="3">
                  <c:v>30.000428100000001</c:v>
                </c:pt>
                <c:pt idx="4">
                  <c:v>30.992992579999999</c:v>
                </c:pt>
                <c:pt idx="5">
                  <c:v>32.01383689</c:v>
                </c:pt>
                <c:pt idx="6">
                  <c:v>32.01393762</c:v>
                </c:pt>
                <c:pt idx="7">
                  <c:v>32.01403835</c:v>
                </c:pt>
                <c:pt idx="8">
                  <c:v>31.98590961</c:v>
                </c:pt>
                <c:pt idx="9">
                  <c:v>32.01446645</c:v>
                </c:pt>
                <c:pt idx="10">
                  <c:v>32.014592360000002</c:v>
                </c:pt>
                <c:pt idx="11">
                  <c:v>33.007081290000002</c:v>
                </c:pt>
                <c:pt idx="12">
                  <c:v>33.007282750000002</c:v>
                </c:pt>
                <c:pt idx="13">
                  <c:v>33.00745903</c:v>
                </c:pt>
                <c:pt idx="14">
                  <c:v>33.007635309999998</c:v>
                </c:pt>
                <c:pt idx="15">
                  <c:v>33.007836760000004</c:v>
                </c:pt>
                <c:pt idx="16">
                  <c:v>33.00798786</c:v>
                </c:pt>
                <c:pt idx="17">
                  <c:v>33.00818932</c:v>
                </c:pt>
                <c:pt idx="18">
                  <c:v>33.008390779999999</c:v>
                </c:pt>
                <c:pt idx="19">
                  <c:v>33.008567050000003</c:v>
                </c:pt>
                <c:pt idx="20">
                  <c:v>33.008743330000001</c:v>
                </c:pt>
                <c:pt idx="21">
                  <c:v>33.008869240000003</c:v>
                </c:pt>
                <c:pt idx="22">
                  <c:v>34.001358170000003</c:v>
                </c:pt>
                <c:pt idx="23">
                  <c:v>34.001584809999997</c:v>
                </c:pt>
                <c:pt idx="24">
                  <c:v>34.030116479999997</c:v>
                </c:pt>
                <c:pt idx="25">
                  <c:v>34.030242389999998</c:v>
                </c:pt>
                <c:pt idx="26">
                  <c:v>34.030469029999999</c:v>
                </c:pt>
                <c:pt idx="27">
                  <c:v>34.030670489999999</c:v>
                </c:pt>
                <c:pt idx="28">
                  <c:v>34.030821580000001</c:v>
                </c:pt>
                <c:pt idx="29">
                  <c:v>34.002592110000002</c:v>
                </c:pt>
                <c:pt idx="30">
                  <c:v>35.023360879999998</c:v>
                </c:pt>
                <c:pt idx="31">
                  <c:v>35.023461609999998</c:v>
                </c:pt>
                <c:pt idx="32">
                  <c:v>34.995206949999996</c:v>
                </c:pt>
                <c:pt idx="33">
                  <c:v>35.023713430000001</c:v>
                </c:pt>
                <c:pt idx="34">
                  <c:v>34.995509140000003</c:v>
                </c:pt>
                <c:pt idx="35">
                  <c:v>34.995635049999997</c:v>
                </c:pt>
                <c:pt idx="36">
                  <c:v>35.024166710000003</c:v>
                </c:pt>
                <c:pt idx="37">
                  <c:v>35.024368170000002</c:v>
                </c:pt>
                <c:pt idx="38">
                  <c:v>35.02454445</c:v>
                </c:pt>
                <c:pt idx="39">
                  <c:v>35.02474591</c:v>
                </c:pt>
                <c:pt idx="40">
                  <c:v>34.996667530000003</c:v>
                </c:pt>
                <c:pt idx="41">
                  <c:v>35.025249559999999</c:v>
                </c:pt>
                <c:pt idx="42">
                  <c:v>35.025425830000003</c:v>
                </c:pt>
                <c:pt idx="43">
                  <c:v>35.025652479999998</c:v>
                </c:pt>
                <c:pt idx="44">
                  <c:v>36.046446430000003</c:v>
                </c:pt>
                <c:pt idx="45">
                  <c:v>36.046673069999997</c:v>
                </c:pt>
                <c:pt idx="46">
                  <c:v>36.018519140000002</c:v>
                </c:pt>
                <c:pt idx="47">
                  <c:v>36.018745780000003</c:v>
                </c:pt>
                <c:pt idx="48">
                  <c:v>36.018922060000001</c:v>
                </c:pt>
                <c:pt idx="49">
                  <c:v>36.019073149999997</c:v>
                </c:pt>
                <c:pt idx="50">
                  <c:v>36.019274609999997</c:v>
                </c:pt>
                <c:pt idx="51">
                  <c:v>36.01942571</c:v>
                </c:pt>
                <c:pt idx="52">
                  <c:v>36.01962717</c:v>
                </c:pt>
                <c:pt idx="53">
                  <c:v>36.019828629999999</c:v>
                </c:pt>
                <c:pt idx="54">
                  <c:v>36.019979720000002</c:v>
                </c:pt>
                <c:pt idx="55">
                  <c:v>36.020130809999998</c:v>
                </c:pt>
                <c:pt idx="56">
                  <c:v>37.012544200000001</c:v>
                </c:pt>
                <c:pt idx="57">
                  <c:v>37.012670110000002</c:v>
                </c:pt>
                <c:pt idx="58">
                  <c:v>37.012770840000002</c:v>
                </c:pt>
                <c:pt idx="59">
                  <c:v>37.012997480000003</c:v>
                </c:pt>
                <c:pt idx="60">
                  <c:v>37.013198940000002</c:v>
                </c:pt>
                <c:pt idx="61">
                  <c:v>37.01337521</c:v>
                </c:pt>
                <c:pt idx="62">
                  <c:v>37.013526310000003</c:v>
                </c:pt>
                <c:pt idx="63">
                  <c:v>37.013727770000003</c:v>
                </c:pt>
                <c:pt idx="64">
                  <c:v>37.013929230000002</c:v>
                </c:pt>
                <c:pt idx="65">
                  <c:v>37.014080319999998</c:v>
                </c:pt>
                <c:pt idx="66">
                  <c:v>37.014306959999999</c:v>
                </c:pt>
                <c:pt idx="67">
                  <c:v>37.014609149999998</c:v>
                </c:pt>
                <c:pt idx="68">
                  <c:v>37.014810609999998</c:v>
                </c:pt>
                <c:pt idx="69">
                  <c:v>37.014986890000003</c:v>
                </c:pt>
                <c:pt idx="70">
                  <c:v>37.015112799999997</c:v>
                </c:pt>
                <c:pt idx="71">
                  <c:v>38.035881570000001</c:v>
                </c:pt>
                <c:pt idx="72">
                  <c:v>38.007778010000003</c:v>
                </c:pt>
                <c:pt idx="73">
                  <c:v>38.03628449</c:v>
                </c:pt>
                <c:pt idx="74">
                  <c:v>38.008130559999998</c:v>
                </c:pt>
                <c:pt idx="75">
                  <c:v>38.06504279</c:v>
                </c:pt>
                <c:pt idx="76">
                  <c:v>38.00848311</c:v>
                </c:pt>
                <c:pt idx="77">
                  <c:v>38.00868457</c:v>
                </c:pt>
                <c:pt idx="78">
                  <c:v>38.008835670000003</c:v>
                </c:pt>
                <c:pt idx="79">
                  <c:v>38.008986759999999</c:v>
                </c:pt>
                <c:pt idx="80">
                  <c:v>38.009188219999999</c:v>
                </c:pt>
                <c:pt idx="81">
                  <c:v>38.009339310000001</c:v>
                </c:pt>
                <c:pt idx="82">
                  <c:v>38.009591139999998</c:v>
                </c:pt>
                <c:pt idx="83">
                  <c:v>38.009767420000003</c:v>
                </c:pt>
                <c:pt idx="84">
                  <c:v>38.009994059999997</c:v>
                </c:pt>
                <c:pt idx="85">
                  <c:v>38.010170330000001</c:v>
                </c:pt>
                <c:pt idx="86">
                  <c:v>38.010321429999998</c:v>
                </c:pt>
                <c:pt idx="87">
                  <c:v>38.010522889999997</c:v>
                </c:pt>
                <c:pt idx="88">
                  <c:v>38.010699160000001</c:v>
                </c:pt>
                <c:pt idx="89">
                  <c:v>38.010825079999996</c:v>
                </c:pt>
                <c:pt idx="90">
                  <c:v>38.011076899999999</c:v>
                </c:pt>
                <c:pt idx="91">
                  <c:v>38.011227990000002</c:v>
                </c:pt>
                <c:pt idx="92">
                  <c:v>38.01130354</c:v>
                </c:pt>
                <c:pt idx="93">
                  <c:v>38.011505</c:v>
                </c:pt>
                <c:pt idx="94">
                  <c:v>38.011756830000003</c:v>
                </c:pt>
                <c:pt idx="95">
                  <c:v>38.011857550000002</c:v>
                </c:pt>
                <c:pt idx="96">
                  <c:v>38.012059010000002</c:v>
                </c:pt>
                <c:pt idx="97">
                  <c:v>38.012260470000001</c:v>
                </c:pt>
                <c:pt idx="98">
                  <c:v>38.012461930000001</c:v>
                </c:pt>
                <c:pt idx="99">
                  <c:v>38.012915219999996</c:v>
                </c:pt>
                <c:pt idx="100">
                  <c:v>38.013192220000001</c:v>
                </c:pt>
                <c:pt idx="101">
                  <c:v>38.013418860000002</c:v>
                </c:pt>
                <c:pt idx="102">
                  <c:v>38.013620320000001</c:v>
                </c:pt>
                <c:pt idx="103">
                  <c:v>39.034439460000002</c:v>
                </c:pt>
                <c:pt idx="104">
                  <c:v>39.034766830000002</c:v>
                </c:pt>
                <c:pt idx="105">
                  <c:v>39.034917919999998</c:v>
                </c:pt>
                <c:pt idx="106">
                  <c:v>39.035169750000001</c:v>
                </c:pt>
                <c:pt idx="107">
                  <c:v>39.035471940000001</c:v>
                </c:pt>
                <c:pt idx="108">
                  <c:v>39.035623029999996</c:v>
                </c:pt>
                <c:pt idx="109">
                  <c:v>39.035774119999999</c:v>
                </c:pt>
                <c:pt idx="110">
                  <c:v>39.035925220000003</c:v>
                </c:pt>
                <c:pt idx="111">
                  <c:v>39.036126680000002</c:v>
                </c:pt>
                <c:pt idx="112">
                  <c:v>39.036277769999998</c:v>
                </c:pt>
                <c:pt idx="113">
                  <c:v>39.036454050000003</c:v>
                </c:pt>
                <c:pt idx="114">
                  <c:v>39.036731060000001</c:v>
                </c:pt>
                <c:pt idx="115">
                  <c:v>39.036882149999997</c:v>
                </c:pt>
                <c:pt idx="116">
                  <c:v>39.03703324</c:v>
                </c:pt>
                <c:pt idx="117">
                  <c:v>39.037209519999998</c:v>
                </c:pt>
                <c:pt idx="118">
                  <c:v>39.037410979999997</c:v>
                </c:pt>
                <c:pt idx="119">
                  <c:v>39.009231870000001</c:v>
                </c:pt>
                <c:pt idx="120">
                  <c:v>40.030076190000003</c:v>
                </c:pt>
                <c:pt idx="121">
                  <c:v>40.030328009999998</c:v>
                </c:pt>
                <c:pt idx="122">
                  <c:v>40.030504290000003</c:v>
                </c:pt>
                <c:pt idx="123">
                  <c:v>40.030655379999999</c:v>
                </c:pt>
                <c:pt idx="124">
                  <c:v>40.030856839999998</c:v>
                </c:pt>
                <c:pt idx="125">
                  <c:v>40.031033119999996</c:v>
                </c:pt>
                <c:pt idx="126">
                  <c:v>40.031209390000001</c:v>
                </c:pt>
                <c:pt idx="127">
                  <c:v>40.03141085</c:v>
                </c:pt>
                <c:pt idx="128">
                  <c:v>40.03161231</c:v>
                </c:pt>
                <c:pt idx="129">
                  <c:v>40.031788589999998</c:v>
                </c:pt>
                <c:pt idx="130">
                  <c:v>40.031914499999999</c:v>
                </c:pt>
                <c:pt idx="131">
                  <c:v>40.032191509999997</c:v>
                </c:pt>
                <c:pt idx="132">
                  <c:v>40.032317419999998</c:v>
                </c:pt>
                <c:pt idx="133">
                  <c:v>40.032468510000001</c:v>
                </c:pt>
                <c:pt idx="134">
                  <c:v>40.032669970000001</c:v>
                </c:pt>
                <c:pt idx="135">
                  <c:v>40.03287143</c:v>
                </c:pt>
                <c:pt idx="136">
                  <c:v>40.03307289</c:v>
                </c:pt>
                <c:pt idx="137">
                  <c:v>40.004868600000002</c:v>
                </c:pt>
                <c:pt idx="138">
                  <c:v>40.005095240000003</c:v>
                </c:pt>
                <c:pt idx="139">
                  <c:v>40.005347059999998</c:v>
                </c:pt>
                <c:pt idx="140">
                  <c:v>40.005649249999998</c:v>
                </c:pt>
                <c:pt idx="141">
                  <c:v>40.005901080000001</c:v>
                </c:pt>
                <c:pt idx="142">
                  <c:v>40.006052169999997</c:v>
                </c:pt>
                <c:pt idx="143">
                  <c:v>40.006304</c:v>
                </c:pt>
                <c:pt idx="144">
                  <c:v>40.006480269999997</c:v>
                </c:pt>
                <c:pt idx="145">
                  <c:v>40.006656550000002</c:v>
                </c:pt>
                <c:pt idx="146">
                  <c:v>40.035188210000001</c:v>
                </c:pt>
                <c:pt idx="147">
                  <c:v>40.035389670000001</c:v>
                </c:pt>
                <c:pt idx="148">
                  <c:v>40.007210559999997</c:v>
                </c:pt>
                <c:pt idx="149">
                  <c:v>41.028155609999999</c:v>
                </c:pt>
                <c:pt idx="150">
                  <c:v>41.02838225</c:v>
                </c:pt>
                <c:pt idx="151">
                  <c:v>41.028533340000003</c:v>
                </c:pt>
                <c:pt idx="152">
                  <c:v>41.028709620000001</c:v>
                </c:pt>
                <c:pt idx="153">
                  <c:v>41.02891108</c:v>
                </c:pt>
                <c:pt idx="154">
                  <c:v>41.029062170000003</c:v>
                </c:pt>
                <c:pt idx="155">
                  <c:v>41.02921327</c:v>
                </c:pt>
                <c:pt idx="156">
                  <c:v>41.029364360000002</c:v>
                </c:pt>
                <c:pt idx="157">
                  <c:v>41.029465090000002</c:v>
                </c:pt>
                <c:pt idx="158">
                  <c:v>41.029565820000002</c:v>
                </c:pt>
                <c:pt idx="159">
                  <c:v>41.029868010000001</c:v>
                </c:pt>
                <c:pt idx="160">
                  <c:v>42.05056123</c:v>
                </c:pt>
                <c:pt idx="161">
                  <c:v>42.050863419999999</c:v>
                </c:pt>
                <c:pt idx="162">
                  <c:v>42.051064879999998</c:v>
                </c:pt>
                <c:pt idx="163">
                  <c:v>42.051266339999998</c:v>
                </c:pt>
                <c:pt idx="164">
                  <c:v>42.051467799999998</c:v>
                </c:pt>
                <c:pt idx="165">
                  <c:v>42.051769989999997</c:v>
                </c:pt>
                <c:pt idx="166">
                  <c:v>42.051971450000003</c:v>
                </c:pt>
                <c:pt idx="167">
                  <c:v>42.023716790000002</c:v>
                </c:pt>
                <c:pt idx="168">
                  <c:v>42.023918250000001</c:v>
                </c:pt>
                <c:pt idx="169">
                  <c:v>43.016306450000002</c:v>
                </c:pt>
                <c:pt idx="170">
                  <c:v>43.016507910000001</c:v>
                </c:pt>
                <c:pt idx="171">
                  <c:v>43.016759729999997</c:v>
                </c:pt>
                <c:pt idx="172">
                  <c:v>43.045417309999998</c:v>
                </c:pt>
                <c:pt idx="173">
                  <c:v>43.045618769999997</c:v>
                </c:pt>
                <c:pt idx="174">
                  <c:v>43.04587059</c:v>
                </c:pt>
                <c:pt idx="175">
                  <c:v>43.046021680000003</c:v>
                </c:pt>
                <c:pt idx="176">
                  <c:v>43.074578529999997</c:v>
                </c:pt>
                <c:pt idx="177">
                  <c:v>43.046474969999998</c:v>
                </c:pt>
                <c:pt idx="178">
                  <c:v>43.046676429999998</c:v>
                </c:pt>
                <c:pt idx="179">
                  <c:v>43.018472129999999</c:v>
                </c:pt>
                <c:pt idx="180">
                  <c:v>43.018648409999997</c:v>
                </c:pt>
                <c:pt idx="181">
                  <c:v>44.039417180000001</c:v>
                </c:pt>
                <c:pt idx="182">
                  <c:v>44.03961864</c:v>
                </c:pt>
                <c:pt idx="183">
                  <c:v>44.03992083</c:v>
                </c:pt>
                <c:pt idx="184">
                  <c:v>44.040071920000003</c:v>
                </c:pt>
                <c:pt idx="185">
                  <c:v>45.004230640000003</c:v>
                </c:pt>
                <c:pt idx="186">
                  <c:v>45.004482469999999</c:v>
                </c:pt>
                <c:pt idx="187">
                  <c:v>45.004759470000003</c:v>
                </c:pt>
                <c:pt idx="188">
                  <c:v>45.0050113</c:v>
                </c:pt>
                <c:pt idx="189">
                  <c:v>45.005212759999999</c:v>
                </c:pt>
                <c:pt idx="190">
                  <c:v>45.005565310000001</c:v>
                </c:pt>
                <c:pt idx="191">
                  <c:v>45.005817139999998</c:v>
                </c:pt>
                <c:pt idx="192">
                  <c:v>45.005917869999998</c:v>
                </c:pt>
                <c:pt idx="193">
                  <c:v>46.026812550000002</c:v>
                </c:pt>
                <c:pt idx="194">
                  <c:v>46.990946090000001</c:v>
                </c:pt>
                <c:pt idx="195">
                  <c:v>46.991147550000001</c:v>
                </c:pt>
                <c:pt idx="196">
                  <c:v>48.011941499999999</c:v>
                </c:pt>
                <c:pt idx="197">
                  <c:v>48.012193320000002</c:v>
                </c:pt>
                <c:pt idx="198">
                  <c:v>48.012394780000001</c:v>
                </c:pt>
                <c:pt idx="199">
                  <c:v>50.025652479999998</c:v>
                </c:pt>
                <c:pt idx="200">
                  <c:v>50.025979849999999</c:v>
                </c:pt>
                <c:pt idx="201">
                  <c:v>53.995683739999997</c:v>
                </c:pt>
                <c:pt idx="202">
                  <c:v>54.988197849999999</c:v>
                </c:pt>
              </c:numCache>
            </c:numRef>
          </c:xVal>
          <c:yVal>
            <c:numRef>
              <c:f>Schweizer_Jamieson_2001!$B$1:$B$203</c:f>
              <c:numCache>
                <c:formatCode>General</c:formatCode>
                <c:ptCount val="203"/>
                <c:pt idx="0">
                  <c:v>1.243339E-3</c:v>
                </c:pt>
                <c:pt idx="1">
                  <c:v>3.3747780000000002E-3</c:v>
                </c:pt>
                <c:pt idx="2">
                  <c:v>5.5062169999999999E-3</c:v>
                </c:pt>
                <c:pt idx="3">
                  <c:v>1.2611012E-2</c:v>
                </c:pt>
                <c:pt idx="4">
                  <c:v>1.616341E-2</c:v>
                </c:pt>
                <c:pt idx="5">
                  <c:v>1.7584368999999999E-2</c:v>
                </c:pt>
                <c:pt idx="6">
                  <c:v>2.0426288000000001E-2</c:v>
                </c:pt>
                <c:pt idx="7">
                  <c:v>2.3268206E-2</c:v>
                </c:pt>
                <c:pt idx="8">
                  <c:v>2.9662522E-2</c:v>
                </c:pt>
                <c:pt idx="9">
                  <c:v>3.5346359000000001E-2</c:v>
                </c:pt>
                <c:pt idx="10">
                  <c:v>3.8898756999999999E-2</c:v>
                </c:pt>
                <c:pt idx="11">
                  <c:v>4.0319715999999999E-2</c:v>
                </c:pt>
                <c:pt idx="12">
                  <c:v>4.6003552000000003E-2</c:v>
                </c:pt>
                <c:pt idx="13">
                  <c:v>5.0976909000000001E-2</c:v>
                </c:pt>
                <c:pt idx="14">
                  <c:v>5.5950265999999999E-2</c:v>
                </c:pt>
                <c:pt idx="15">
                  <c:v>6.1634103000000003E-2</c:v>
                </c:pt>
                <c:pt idx="16">
                  <c:v>6.5896979999999994E-2</c:v>
                </c:pt>
                <c:pt idx="17">
                  <c:v>7.1580817000000005E-2</c:v>
                </c:pt>
                <c:pt idx="18">
                  <c:v>7.7264654000000002E-2</c:v>
                </c:pt>
                <c:pt idx="19">
                  <c:v>8.2238011E-2</c:v>
                </c:pt>
                <c:pt idx="20">
                  <c:v>8.7211367999999997E-2</c:v>
                </c:pt>
                <c:pt idx="21">
                  <c:v>9.0763765999999996E-2</c:v>
                </c:pt>
                <c:pt idx="22">
                  <c:v>9.2184724999999995E-2</c:v>
                </c:pt>
                <c:pt idx="23">
                  <c:v>9.8579041000000006E-2</c:v>
                </c:pt>
                <c:pt idx="24">
                  <c:v>0.103552398</c:v>
                </c:pt>
                <c:pt idx="25">
                  <c:v>0.107104796</c:v>
                </c:pt>
                <c:pt idx="26">
                  <c:v>0.113499112</c:v>
                </c:pt>
                <c:pt idx="27">
                  <c:v>0.119182948</c:v>
                </c:pt>
                <c:pt idx="28">
                  <c:v>0.12344582599999999</c:v>
                </c:pt>
                <c:pt idx="29">
                  <c:v>0.12699822399999999</c:v>
                </c:pt>
                <c:pt idx="30">
                  <c:v>0.12628774400000001</c:v>
                </c:pt>
                <c:pt idx="31">
                  <c:v>0.12912966300000001</c:v>
                </c:pt>
                <c:pt idx="32">
                  <c:v>0.131971581</c:v>
                </c:pt>
                <c:pt idx="33">
                  <c:v>0.136234458</c:v>
                </c:pt>
                <c:pt idx="34">
                  <c:v>0.140497336</c:v>
                </c:pt>
                <c:pt idx="35">
                  <c:v>0.14404973400000001</c:v>
                </c:pt>
                <c:pt idx="36">
                  <c:v>0.149023091</c:v>
                </c:pt>
                <c:pt idx="37">
                  <c:v>0.15470692699999999</c:v>
                </c:pt>
                <c:pt idx="38">
                  <c:v>0.15968028400000001</c:v>
                </c:pt>
                <c:pt idx="39">
                  <c:v>0.165364121</c:v>
                </c:pt>
                <c:pt idx="40">
                  <c:v>0.17317939600000001</c:v>
                </c:pt>
                <c:pt idx="41">
                  <c:v>0.179573712</c:v>
                </c:pt>
                <c:pt idx="42">
                  <c:v>0.18454706900000001</c:v>
                </c:pt>
                <c:pt idx="43">
                  <c:v>0.19094138499999999</c:v>
                </c:pt>
                <c:pt idx="44">
                  <c:v>0.19094138499999999</c:v>
                </c:pt>
                <c:pt idx="45">
                  <c:v>0.197335702</c:v>
                </c:pt>
                <c:pt idx="46">
                  <c:v>0.203019538</c:v>
                </c:pt>
                <c:pt idx="47">
                  <c:v>0.20941385400000001</c:v>
                </c:pt>
                <c:pt idx="48">
                  <c:v>0.21438721099999999</c:v>
                </c:pt>
                <c:pt idx="49">
                  <c:v>0.21865008899999999</c:v>
                </c:pt>
                <c:pt idx="50">
                  <c:v>0.22433392499999999</c:v>
                </c:pt>
                <c:pt idx="51">
                  <c:v>0.22859680299999999</c:v>
                </c:pt>
                <c:pt idx="52">
                  <c:v>0.23428063900000001</c:v>
                </c:pt>
                <c:pt idx="53">
                  <c:v>0.23996447600000001</c:v>
                </c:pt>
                <c:pt idx="54">
                  <c:v>0.24422735300000001</c:v>
                </c:pt>
                <c:pt idx="55">
                  <c:v>0.24849023100000001</c:v>
                </c:pt>
                <c:pt idx="56">
                  <c:v>0.24777975099999999</c:v>
                </c:pt>
                <c:pt idx="57">
                  <c:v>0.251332149</c:v>
                </c:pt>
                <c:pt idx="58">
                  <c:v>0.254174067</c:v>
                </c:pt>
                <c:pt idx="59">
                  <c:v>0.26056838399999999</c:v>
                </c:pt>
                <c:pt idx="60">
                  <c:v>0.26625221999999998</c:v>
                </c:pt>
                <c:pt idx="61">
                  <c:v>0.271225577</c:v>
                </c:pt>
                <c:pt idx="62">
                  <c:v>0.27548845500000002</c:v>
                </c:pt>
                <c:pt idx="63">
                  <c:v>0.28117229100000002</c:v>
                </c:pt>
                <c:pt idx="64">
                  <c:v>0.28685612799999999</c:v>
                </c:pt>
                <c:pt idx="65">
                  <c:v>0.29111900499999999</c:v>
                </c:pt>
                <c:pt idx="66">
                  <c:v>0.297513321</c:v>
                </c:pt>
                <c:pt idx="67">
                  <c:v>0.30603907600000002</c:v>
                </c:pt>
                <c:pt idx="68">
                  <c:v>0.31172291299999999</c:v>
                </c:pt>
                <c:pt idx="69">
                  <c:v>0.31669627</c:v>
                </c:pt>
                <c:pt idx="70">
                  <c:v>0.32024866800000001</c:v>
                </c:pt>
                <c:pt idx="71">
                  <c:v>0.319538188</c:v>
                </c:pt>
                <c:pt idx="72">
                  <c:v>0.32664298400000003</c:v>
                </c:pt>
                <c:pt idx="73">
                  <c:v>0.33090586100000002</c:v>
                </c:pt>
                <c:pt idx="74">
                  <c:v>0.33658969799999999</c:v>
                </c:pt>
                <c:pt idx="75">
                  <c:v>0.34227353500000002</c:v>
                </c:pt>
                <c:pt idx="76">
                  <c:v>0.34653641200000002</c:v>
                </c:pt>
                <c:pt idx="77">
                  <c:v>0.35222024899999999</c:v>
                </c:pt>
                <c:pt idx="78">
                  <c:v>0.35648312599999998</c:v>
                </c:pt>
                <c:pt idx="79">
                  <c:v>0.36074600400000001</c:v>
                </c:pt>
                <c:pt idx="80">
                  <c:v>0.36642984000000001</c:v>
                </c:pt>
                <c:pt idx="81">
                  <c:v>0.37069271799999998</c:v>
                </c:pt>
                <c:pt idx="82">
                  <c:v>0.37779751299999997</c:v>
                </c:pt>
                <c:pt idx="83">
                  <c:v>0.38277086999999999</c:v>
                </c:pt>
                <c:pt idx="84">
                  <c:v>0.38916518700000002</c:v>
                </c:pt>
                <c:pt idx="85">
                  <c:v>0.39413854399999998</c:v>
                </c:pt>
                <c:pt idx="86">
                  <c:v>0.39840142099999998</c:v>
                </c:pt>
                <c:pt idx="87">
                  <c:v>0.404085258</c:v>
                </c:pt>
                <c:pt idx="88">
                  <c:v>0.40905861500000001</c:v>
                </c:pt>
                <c:pt idx="89">
                  <c:v>0.412611012</c:v>
                </c:pt>
                <c:pt idx="90">
                  <c:v>0.41971580800000002</c:v>
                </c:pt>
                <c:pt idx="91">
                  <c:v>0.42397868599999999</c:v>
                </c:pt>
                <c:pt idx="92">
                  <c:v>0.42611012399999998</c:v>
                </c:pt>
                <c:pt idx="93">
                  <c:v>0.431793961</c:v>
                </c:pt>
                <c:pt idx="94">
                  <c:v>0.43889875699999997</c:v>
                </c:pt>
                <c:pt idx="95">
                  <c:v>0.44174067500000003</c:v>
                </c:pt>
                <c:pt idx="96">
                  <c:v>0.447424512</c:v>
                </c:pt>
                <c:pt idx="97">
                  <c:v>0.45310834799999999</c:v>
                </c:pt>
                <c:pt idx="98">
                  <c:v>0.45879218500000002</c:v>
                </c:pt>
                <c:pt idx="99">
                  <c:v>0.47158081699999999</c:v>
                </c:pt>
                <c:pt idx="100">
                  <c:v>0.479396092</c:v>
                </c:pt>
                <c:pt idx="101">
                  <c:v>0.48579040899999998</c:v>
                </c:pt>
                <c:pt idx="102">
                  <c:v>0.49147424499999998</c:v>
                </c:pt>
                <c:pt idx="103">
                  <c:v>0.49218472499999999</c:v>
                </c:pt>
                <c:pt idx="104">
                  <c:v>0.50142095900000005</c:v>
                </c:pt>
                <c:pt idx="105">
                  <c:v>0.50568383699999997</c:v>
                </c:pt>
                <c:pt idx="106">
                  <c:v>0.51278863200000002</c:v>
                </c:pt>
                <c:pt idx="107">
                  <c:v>0.52131438699999999</c:v>
                </c:pt>
                <c:pt idx="108">
                  <c:v>0.52557726500000002</c:v>
                </c:pt>
                <c:pt idx="109">
                  <c:v>0.52984014199999996</c:v>
                </c:pt>
                <c:pt idx="110">
                  <c:v>0.53410301999999998</c:v>
                </c:pt>
                <c:pt idx="111">
                  <c:v>0.53978685599999998</c:v>
                </c:pt>
                <c:pt idx="112">
                  <c:v>0.54404973400000001</c:v>
                </c:pt>
                <c:pt idx="113">
                  <c:v>0.54902309100000002</c:v>
                </c:pt>
                <c:pt idx="114">
                  <c:v>0.55683836600000003</c:v>
                </c:pt>
                <c:pt idx="115">
                  <c:v>0.56110124299999997</c:v>
                </c:pt>
                <c:pt idx="116">
                  <c:v>0.565364121</c:v>
                </c:pt>
                <c:pt idx="117">
                  <c:v>0.57033747800000001</c:v>
                </c:pt>
                <c:pt idx="118">
                  <c:v>0.57602131400000001</c:v>
                </c:pt>
                <c:pt idx="119">
                  <c:v>0.58099467100000002</c:v>
                </c:pt>
                <c:pt idx="120">
                  <c:v>0.58241563100000004</c:v>
                </c:pt>
                <c:pt idx="121">
                  <c:v>0.58952042599999999</c:v>
                </c:pt>
                <c:pt idx="122">
                  <c:v>0.594493783</c:v>
                </c:pt>
                <c:pt idx="123">
                  <c:v>0.59875666100000002</c:v>
                </c:pt>
                <c:pt idx="124">
                  <c:v>0.60444049700000002</c:v>
                </c:pt>
                <c:pt idx="125">
                  <c:v>0.60941385400000003</c:v>
                </c:pt>
                <c:pt idx="126">
                  <c:v>0.61438721100000004</c:v>
                </c:pt>
                <c:pt idx="127">
                  <c:v>0.62007104800000001</c:v>
                </c:pt>
                <c:pt idx="128">
                  <c:v>0.62575488499999998</c:v>
                </c:pt>
                <c:pt idx="129">
                  <c:v>0.63072824199999999</c:v>
                </c:pt>
                <c:pt idx="130">
                  <c:v>0.63428063899999998</c:v>
                </c:pt>
                <c:pt idx="131">
                  <c:v>0.64209591499999996</c:v>
                </c:pt>
                <c:pt idx="132">
                  <c:v>0.64564831300000003</c:v>
                </c:pt>
                <c:pt idx="133">
                  <c:v>0.64991118999999997</c:v>
                </c:pt>
                <c:pt idx="134">
                  <c:v>0.65559502700000005</c:v>
                </c:pt>
                <c:pt idx="135">
                  <c:v>0.66127886300000005</c:v>
                </c:pt>
                <c:pt idx="136">
                  <c:v>0.66696270000000002</c:v>
                </c:pt>
                <c:pt idx="137">
                  <c:v>0.67122557699999996</c:v>
                </c:pt>
                <c:pt idx="138">
                  <c:v>0.67761989300000003</c:v>
                </c:pt>
                <c:pt idx="139">
                  <c:v>0.68472468900000005</c:v>
                </c:pt>
                <c:pt idx="140">
                  <c:v>0.69325044400000002</c:v>
                </c:pt>
                <c:pt idx="141">
                  <c:v>0.70035524000000005</c:v>
                </c:pt>
                <c:pt idx="142">
                  <c:v>0.70461811699999999</c:v>
                </c:pt>
                <c:pt idx="143">
                  <c:v>0.71172291300000001</c:v>
                </c:pt>
                <c:pt idx="144">
                  <c:v>0.71669627000000002</c:v>
                </c:pt>
                <c:pt idx="145">
                  <c:v>0.72166962700000004</c:v>
                </c:pt>
                <c:pt idx="146">
                  <c:v>0.72664298400000005</c:v>
                </c:pt>
                <c:pt idx="147">
                  <c:v>0.73232682100000002</c:v>
                </c:pt>
                <c:pt idx="148">
                  <c:v>0.73730017800000003</c:v>
                </c:pt>
                <c:pt idx="149">
                  <c:v>0.74156305499999997</c:v>
                </c:pt>
                <c:pt idx="150">
                  <c:v>0.74795737100000004</c:v>
                </c:pt>
                <c:pt idx="151">
                  <c:v>0.75222024899999995</c:v>
                </c:pt>
                <c:pt idx="152">
                  <c:v>0.75719360599999996</c:v>
                </c:pt>
                <c:pt idx="153">
                  <c:v>0.76287744199999996</c:v>
                </c:pt>
                <c:pt idx="154">
                  <c:v>0.76714031999999999</c:v>
                </c:pt>
                <c:pt idx="155">
                  <c:v>0.77140319700000004</c:v>
                </c:pt>
                <c:pt idx="156">
                  <c:v>0.77566607499999995</c:v>
                </c:pt>
                <c:pt idx="157">
                  <c:v>0.77850799299999995</c:v>
                </c:pt>
                <c:pt idx="158">
                  <c:v>0.78134991099999995</c:v>
                </c:pt>
                <c:pt idx="159">
                  <c:v>0.78987566600000003</c:v>
                </c:pt>
                <c:pt idx="160">
                  <c:v>0.78703374800000003</c:v>
                </c:pt>
                <c:pt idx="161">
                  <c:v>0.795559503</c:v>
                </c:pt>
                <c:pt idx="162">
                  <c:v>0.801243339</c:v>
                </c:pt>
                <c:pt idx="163">
                  <c:v>0.80692717599999997</c:v>
                </c:pt>
                <c:pt idx="164">
                  <c:v>0.81261101199999997</c:v>
                </c:pt>
                <c:pt idx="165">
                  <c:v>0.82113676700000005</c:v>
                </c:pt>
                <c:pt idx="166">
                  <c:v>0.82682060400000001</c:v>
                </c:pt>
                <c:pt idx="167">
                  <c:v>0.82966252200000001</c:v>
                </c:pt>
                <c:pt idx="168">
                  <c:v>0.83534635899999998</c:v>
                </c:pt>
                <c:pt idx="169">
                  <c:v>0.83392540000000004</c:v>
                </c:pt>
                <c:pt idx="170">
                  <c:v>0.83960923600000004</c:v>
                </c:pt>
                <c:pt idx="171">
                  <c:v>0.84671403199999995</c:v>
                </c:pt>
                <c:pt idx="172">
                  <c:v>0.85523978700000003</c:v>
                </c:pt>
                <c:pt idx="173">
                  <c:v>0.86092362300000003</c:v>
                </c:pt>
                <c:pt idx="174">
                  <c:v>0.86802841900000005</c:v>
                </c:pt>
                <c:pt idx="175">
                  <c:v>0.87229129699999997</c:v>
                </c:pt>
                <c:pt idx="176">
                  <c:v>0.87797513299999996</c:v>
                </c:pt>
                <c:pt idx="177">
                  <c:v>0.88507992899999999</c:v>
                </c:pt>
                <c:pt idx="178">
                  <c:v>0.89076376599999996</c:v>
                </c:pt>
                <c:pt idx="179">
                  <c:v>0.89502664300000001</c:v>
                </c:pt>
                <c:pt idx="180">
                  <c:v>0.9</c:v>
                </c:pt>
                <c:pt idx="181">
                  <c:v>0.89928951999999995</c:v>
                </c:pt>
                <c:pt idx="182">
                  <c:v>0.90497335700000003</c:v>
                </c:pt>
                <c:pt idx="183">
                  <c:v>0.913499112</c:v>
                </c:pt>
                <c:pt idx="184">
                  <c:v>0.91776198899999994</c:v>
                </c:pt>
                <c:pt idx="185">
                  <c:v>0.91989342799999996</c:v>
                </c:pt>
                <c:pt idx="186">
                  <c:v>0.92699822399999998</c:v>
                </c:pt>
                <c:pt idx="187">
                  <c:v>0.93481349899999999</c:v>
                </c:pt>
                <c:pt idx="188">
                  <c:v>0.94191829500000002</c:v>
                </c:pt>
                <c:pt idx="189">
                  <c:v>0.94760213100000001</c:v>
                </c:pt>
                <c:pt idx="190">
                  <c:v>0.95754884500000004</c:v>
                </c:pt>
                <c:pt idx="191">
                  <c:v>0.96465364099999995</c:v>
                </c:pt>
                <c:pt idx="192">
                  <c:v>0.96749556000000003</c:v>
                </c:pt>
                <c:pt idx="193">
                  <c:v>0.97033747800000003</c:v>
                </c:pt>
                <c:pt idx="194">
                  <c:v>0.97175843699999997</c:v>
                </c:pt>
                <c:pt idx="195">
                  <c:v>0.97744227400000006</c:v>
                </c:pt>
                <c:pt idx="196">
                  <c:v>0.97744227400000006</c:v>
                </c:pt>
                <c:pt idx="197">
                  <c:v>0.984547069</c:v>
                </c:pt>
                <c:pt idx="198">
                  <c:v>0.99023090599999997</c:v>
                </c:pt>
                <c:pt idx="199">
                  <c:v>0.99094138499999995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8F9-2C4D-BC21-08F27D6E0F4F}"/>
            </c:ext>
          </c:extLst>
        </c:ser>
        <c:ser>
          <c:idx val="2"/>
          <c:order val="1"/>
          <c:tx>
            <c:v>WH Chandan</c:v>
          </c:tx>
          <c:spPr>
            <a:ln w="47625">
              <a:noFill/>
            </a:ln>
          </c:spPr>
          <c:marker>
            <c:symbol val="triangle"/>
            <c:size val="8"/>
            <c:spPr>
              <a:solidFill>
                <a:srgbClr val="3366FF">
                  <a:alpha val="70000"/>
                </a:srgbClr>
              </a:solidFill>
              <a:ln w="22225">
                <a:solidFill>
                  <a:schemeClr val="tx1"/>
                </a:solidFill>
              </a:ln>
            </c:spPr>
          </c:marker>
          <c:xVal>
            <c:numRef>
              <c:f>'Figure 2A'!$V$6</c:f>
              <c:numCache>
                <c:formatCode>General</c:formatCode>
                <c:ptCount val="1"/>
                <c:pt idx="0">
                  <c:v>31</c:v>
                </c:pt>
              </c:numCache>
            </c:numRef>
          </c:xVal>
          <c:yVal>
            <c:numRef>
              <c:f>'Figure 2A'!$W$6</c:f>
              <c:numCache>
                <c:formatCode>General</c:formatCode>
                <c:ptCount val="1"/>
                <c:pt idx="0">
                  <c:v>2.5000000000000001E-2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8F9-2C4D-BC21-08F27D6E0F4F}"/>
            </c:ext>
          </c:extLst>
        </c:ser>
        <c:ser>
          <c:idx val="3"/>
          <c:order val="2"/>
          <c:tx>
            <c:v>WH Drass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>
                  <a:alpha val="70000"/>
                </a:srgbClr>
              </a:solidFill>
              <a:ln w="15875">
                <a:solidFill>
                  <a:schemeClr val="tx1"/>
                </a:solidFill>
              </a:ln>
            </c:spPr>
          </c:marker>
          <c:dPt>
            <c:idx val="0"/>
            <c:marker>
              <c:spPr>
                <a:solidFill>
                  <a:srgbClr val="3366FF">
                    <a:alpha val="70000"/>
                  </a:srgbClr>
                </a:solidFill>
                <a:ln w="22225"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38F9-2C4D-BC21-08F27D6E0F4F}"/>
              </c:ext>
            </c:extLst>
          </c:dPt>
          <c:xVal>
            <c:numRef>
              <c:f>'Figure 2A'!$V$7</c:f>
              <c:numCache>
                <c:formatCode>General</c:formatCode>
                <c:ptCount val="1"/>
                <c:pt idx="0">
                  <c:v>33</c:v>
                </c:pt>
              </c:numCache>
            </c:numRef>
          </c:xVal>
          <c:yVal>
            <c:numRef>
              <c:f>'Figure 2A'!$W$7</c:f>
              <c:numCache>
                <c:formatCode>General</c:formatCode>
                <c:ptCount val="1"/>
                <c:pt idx="0">
                  <c:v>6.3E-2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8F9-2C4D-BC21-08F27D6E0F4F}"/>
            </c:ext>
          </c:extLst>
        </c:ser>
        <c:ser>
          <c:idx val="0"/>
          <c:order val="3"/>
          <c:tx>
            <c:v>Rigopiano</c:v>
          </c:tx>
          <c:spPr>
            <a:ln w="47625">
              <a:noFill/>
            </a:ln>
          </c:spPr>
          <c:marker>
            <c:spPr>
              <a:ln w="25400">
                <a:solidFill>
                  <a:schemeClr val="tx1"/>
                </a:solidFill>
              </a:ln>
            </c:spPr>
          </c:marker>
          <c:xVal>
            <c:numRef>
              <c:f>'Figure 2A'!$V$5</c:f>
              <c:numCache>
                <c:formatCode>General</c:formatCode>
                <c:ptCount val="1"/>
                <c:pt idx="0">
                  <c:v>32</c:v>
                </c:pt>
              </c:numCache>
            </c:numRef>
          </c:xVal>
          <c:yVal>
            <c:numRef>
              <c:f>'Figure 2A'!$W$5</c:f>
              <c:numCache>
                <c:formatCode>General</c:formatCode>
                <c:ptCount val="1"/>
                <c:pt idx="0">
                  <c:v>3.5000000000000003E-2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8F9-2C4D-BC21-08F27D6E0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1382536"/>
        <c:axId val="-2117698632"/>
      </c:scatterChart>
      <c:valAx>
        <c:axId val="-2131382536"/>
        <c:scaling>
          <c:orientation val="minMax"/>
          <c:max val="60"/>
          <c:min val="20"/>
        </c:scaling>
        <c:delete val="0"/>
        <c:axPos val="b"/>
        <c:numFmt formatCode="General" sourceLinked="1"/>
        <c:majorTickMark val="in"/>
        <c:minorTickMark val="in"/>
        <c:tickLblPos val="nextTo"/>
        <c:crossAx val="-2117698632"/>
        <c:crosses val="autoZero"/>
        <c:crossBetween val="midCat"/>
      </c:valAx>
      <c:valAx>
        <c:axId val="-2117698632"/>
        <c:scaling>
          <c:orientation val="minMax"/>
          <c:max val="1"/>
        </c:scaling>
        <c:delete val="0"/>
        <c:axPos val="l"/>
        <c:numFmt formatCode="General" sourceLinked="1"/>
        <c:majorTickMark val="in"/>
        <c:minorTickMark val="none"/>
        <c:tickLblPos val="nextTo"/>
        <c:crossAx val="-2131382536"/>
        <c:crosses val="autoZero"/>
        <c:crossBetween val="midCat"/>
        <c:majorUnit val="0.2"/>
      </c:valAx>
      <c:spPr>
        <a:noFill/>
        <a:ln w="190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1">
          <a:latin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177800</xdr:colOff>
      <xdr:row>41</xdr:row>
      <xdr:rowOff>114300</xdr:rowOff>
    </xdr:from>
    <xdr:to>
      <xdr:col>19</xdr:col>
      <xdr:colOff>787400</xdr:colOff>
      <xdr:row>65</xdr:row>
      <xdr:rowOff>177800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254000</xdr:colOff>
      <xdr:row>8</xdr:row>
      <xdr:rowOff>177800</xdr:rowOff>
    </xdr:from>
    <xdr:to>
      <xdr:col>23</xdr:col>
      <xdr:colOff>787400</xdr:colOff>
      <xdr:row>33</xdr:row>
      <xdr:rowOff>50800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3"/>
  <sheetViews>
    <sheetView workbookViewId="0">
      <selection activeCell="B1" sqref="B1"/>
    </sheetView>
  </sheetViews>
  <sheetFormatPr baseColWidth="10" defaultRowHeight="16" x14ac:dyDescent="0.2"/>
  <sheetData>
    <row r="1" spans="1:2" x14ac:dyDescent="0.2">
      <c r="A1" s="1">
        <v>25.009476979999999</v>
      </c>
      <c r="B1" s="1">
        <v>1.243339E-3</v>
      </c>
    </row>
    <row r="2" spans="1:2" x14ac:dyDescent="0.2">
      <c r="A2" s="1">
        <v>28.015223599999999</v>
      </c>
      <c r="B2" s="1">
        <v>3.3747780000000002E-3</v>
      </c>
    </row>
    <row r="3" spans="1:2" x14ac:dyDescent="0.2">
      <c r="A3" s="1">
        <v>30.000176280000002</v>
      </c>
      <c r="B3" s="1">
        <v>5.5062169999999999E-3</v>
      </c>
    </row>
    <row r="4" spans="1:2" x14ac:dyDescent="0.2">
      <c r="A4" s="1">
        <v>30.000428100000001</v>
      </c>
      <c r="B4" s="1">
        <v>1.2611012E-2</v>
      </c>
    </row>
    <row r="5" spans="1:2" x14ac:dyDescent="0.2">
      <c r="A5" s="1">
        <v>30.992992579999999</v>
      </c>
      <c r="B5" s="1">
        <v>1.616341E-2</v>
      </c>
    </row>
    <row r="6" spans="1:2" x14ac:dyDescent="0.2">
      <c r="A6" s="1">
        <v>32.01383689</v>
      </c>
      <c r="B6" s="1">
        <v>1.7584368999999999E-2</v>
      </c>
    </row>
    <row r="7" spans="1:2" x14ac:dyDescent="0.2">
      <c r="A7" s="1">
        <v>32.01393762</v>
      </c>
      <c r="B7" s="1">
        <v>2.0426288000000001E-2</v>
      </c>
    </row>
    <row r="8" spans="1:2" x14ac:dyDescent="0.2">
      <c r="A8" s="1">
        <v>32.01403835</v>
      </c>
      <c r="B8" s="1">
        <v>2.3268206E-2</v>
      </c>
    </row>
    <row r="9" spans="1:2" x14ac:dyDescent="0.2">
      <c r="A9" s="1">
        <v>31.98590961</v>
      </c>
      <c r="B9" s="1">
        <v>2.9662522E-2</v>
      </c>
    </row>
    <row r="10" spans="1:2" x14ac:dyDescent="0.2">
      <c r="A10" s="1">
        <v>32.01446645</v>
      </c>
      <c r="B10" s="1">
        <v>3.5346359000000001E-2</v>
      </c>
    </row>
    <row r="11" spans="1:2" x14ac:dyDescent="0.2">
      <c r="A11" s="1">
        <v>32.014592360000002</v>
      </c>
      <c r="B11" s="1">
        <v>3.8898756999999999E-2</v>
      </c>
    </row>
    <row r="12" spans="1:2" x14ac:dyDescent="0.2">
      <c r="A12" s="1">
        <v>33.007081290000002</v>
      </c>
      <c r="B12" s="1">
        <v>4.0319715999999999E-2</v>
      </c>
    </row>
    <row r="13" spans="1:2" x14ac:dyDescent="0.2">
      <c r="A13" s="1">
        <v>33.007282750000002</v>
      </c>
      <c r="B13" s="1">
        <v>4.6003552000000003E-2</v>
      </c>
    </row>
    <row r="14" spans="1:2" x14ac:dyDescent="0.2">
      <c r="A14" s="1">
        <v>33.00745903</v>
      </c>
      <c r="B14" s="1">
        <v>5.0976909000000001E-2</v>
      </c>
    </row>
    <row r="15" spans="1:2" x14ac:dyDescent="0.2">
      <c r="A15" s="1">
        <v>33.007635309999998</v>
      </c>
      <c r="B15" s="1">
        <v>5.5950265999999999E-2</v>
      </c>
    </row>
    <row r="16" spans="1:2" x14ac:dyDescent="0.2">
      <c r="A16" s="1">
        <v>33.007836760000004</v>
      </c>
      <c r="B16" s="1">
        <v>6.1634103000000003E-2</v>
      </c>
    </row>
    <row r="17" spans="1:2" x14ac:dyDescent="0.2">
      <c r="A17" s="1">
        <v>33.00798786</v>
      </c>
      <c r="B17" s="1">
        <v>6.5896979999999994E-2</v>
      </c>
    </row>
    <row r="18" spans="1:2" x14ac:dyDescent="0.2">
      <c r="A18" s="1">
        <v>33.00818932</v>
      </c>
      <c r="B18" s="1">
        <v>7.1580817000000005E-2</v>
      </c>
    </row>
    <row r="19" spans="1:2" x14ac:dyDescent="0.2">
      <c r="A19" s="1">
        <v>33.008390779999999</v>
      </c>
      <c r="B19" s="1">
        <v>7.7264654000000002E-2</v>
      </c>
    </row>
    <row r="20" spans="1:2" x14ac:dyDescent="0.2">
      <c r="A20" s="1">
        <v>33.008567050000003</v>
      </c>
      <c r="B20" s="1">
        <v>8.2238011E-2</v>
      </c>
    </row>
    <row r="21" spans="1:2" x14ac:dyDescent="0.2">
      <c r="A21" s="1">
        <v>33.008743330000001</v>
      </c>
      <c r="B21" s="1">
        <v>8.7211367999999997E-2</v>
      </c>
    </row>
    <row r="22" spans="1:2" x14ac:dyDescent="0.2">
      <c r="A22" s="1">
        <v>33.008869240000003</v>
      </c>
      <c r="B22" s="1">
        <v>9.0763765999999996E-2</v>
      </c>
    </row>
    <row r="23" spans="1:2" x14ac:dyDescent="0.2">
      <c r="A23" s="1">
        <v>34.001358170000003</v>
      </c>
      <c r="B23" s="1">
        <v>9.2184724999999995E-2</v>
      </c>
    </row>
    <row r="24" spans="1:2" x14ac:dyDescent="0.2">
      <c r="A24" s="1">
        <v>34.001584809999997</v>
      </c>
      <c r="B24" s="1">
        <v>9.8579041000000006E-2</v>
      </c>
    </row>
    <row r="25" spans="1:2" x14ac:dyDescent="0.2">
      <c r="A25" s="1">
        <v>34.030116479999997</v>
      </c>
      <c r="B25" s="1">
        <v>0.103552398</v>
      </c>
    </row>
    <row r="26" spans="1:2" x14ac:dyDescent="0.2">
      <c r="A26" s="1">
        <v>34.030242389999998</v>
      </c>
      <c r="B26" s="1">
        <v>0.107104796</v>
      </c>
    </row>
    <row r="27" spans="1:2" x14ac:dyDescent="0.2">
      <c r="A27" s="1">
        <v>34.030469029999999</v>
      </c>
      <c r="B27" s="1">
        <v>0.113499112</v>
      </c>
    </row>
    <row r="28" spans="1:2" x14ac:dyDescent="0.2">
      <c r="A28" s="1">
        <v>34.030670489999999</v>
      </c>
      <c r="B28" s="1">
        <v>0.119182948</v>
      </c>
    </row>
    <row r="29" spans="1:2" x14ac:dyDescent="0.2">
      <c r="A29" s="1">
        <v>34.030821580000001</v>
      </c>
      <c r="B29" s="1">
        <v>0.12344582599999999</v>
      </c>
    </row>
    <row r="30" spans="1:2" x14ac:dyDescent="0.2">
      <c r="A30" s="1">
        <v>34.002592110000002</v>
      </c>
      <c r="B30" s="1">
        <v>0.12699822399999999</v>
      </c>
    </row>
    <row r="31" spans="1:2" x14ac:dyDescent="0.2">
      <c r="A31" s="1">
        <v>35.023360879999998</v>
      </c>
      <c r="B31" s="1">
        <v>0.12628774400000001</v>
      </c>
    </row>
    <row r="32" spans="1:2" x14ac:dyDescent="0.2">
      <c r="A32" s="1">
        <v>35.023461609999998</v>
      </c>
      <c r="B32" s="1">
        <v>0.12912966300000001</v>
      </c>
    </row>
    <row r="33" spans="1:2" x14ac:dyDescent="0.2">
      <c r="A33" s="1">
        <v>34.995206949999996</v>
      </c>
      <c r="B33" s="1">
        <v>0.131971581</v>
      </c>
    </row>
    <row r="34" spans="1:2" x14ac:dyDescent="0.2">
      <c r="A34" s="1">
        <v>35.023713430000001</v>
      </c>
      <c r="B34" s="1">
        <v>0.136234458</v>
      </c>
    </row>
    <row r="35" spans="1:2" x14ac:dyDescent="0.2">
      <c r="A35" s="1">
        <v>34.995509140000003</v>
      </c>
      <c r="B35" s="1">
        <v>0.140497336</v>
      </c>
    </row>
    <row r="36" spans="1:2" x14ac:dyDescent="0.2">
      <c r="A36" s="1">
        <v>34.995635049999997</v>
      </c>
      <c r="B36" s="1">
        <v>0.14404973400000001</v>
      </c>
    </row>
    <row r="37" spans="1:2" x14ac:dyDescent="0.2">
      <c r="A37" s="1">
        <v>35.024166710000003</v>
      </c>
      <c r="B37" s="1">
        <v>0.149023091</v>
      </c>
    </row>
    <row r="38" spans="1:2" x14ac:dyDescent="0.2">
      <c r="A38" s="1">
        <v>35.024368170000002</v>
      </c>
      <c r="B38" s="1">
        <v>0.15470692699999999</v>
      </c>
    </row>
    <row r="39" spans="1:2" x14ac:dyDescent="0.2">
      <c r="A39" s="1">
        <v>35.02454445</v>
      </c>
      <c r="B39" s="1">
        <v>0.15968028400000001</v>
      </c>
    </row>
    <row r="40" spans="1:2" x14ac:dyDescent="0.2">
      <c r="A40" s="1">
        <v>35.02474591</v>
      </c>
      <c r="B40" s="1">
        <v>0.165364121</v>
      </c>
    </row>
    <row r="41" spans="1:2" x14ac:dyDescent="0.2">
      <c r="A41" s="1">
        <v>34.996667530000003</v>
      </c>
      <c r="B41" s="1">
        <v>0.17317939600000001</v>
      </c>
    </row>
    <row r="42" spans="1:2" x14ac:dyDescent="0.2">
      <c r="A42" s="1">
        <v>35.025249559999999</v>
      </c>
      <c r="B42" s="1">
        <v>0.179573712</v>
      </c>
    </row>
    <row r="43" spans="1:2" x14ac:dyDescent="0.2">
      <c r="A43" s="1">
        <v>35.025425830000003</v>
      </c>
      <c r="B43" s="1">
        <v>0.18454706900000001</v>
      </c>
    </row>
    <row r="44" spans="1:2" x14ac:dyDescent="0.2">
      <c r="A44" s="1">
        <v>35.025652479999998</v>
      </c>
      <c r="B44" s="1">
        <v>0.19094138499999999</v>
      </c>
    </row>
    <row r="45" spans="1:2" x14ac:dyDescent="0.2">
      <c r="A45" s="1">
        <v>36.046446430000003</v>
      </c>
      <c r="B45" s="1">
        <v>0.19094138499999999</v>
      </c>
    </row>
    <row r="46" spans="1:2" x14ac:dyDescent="0.2">
      <c r="A46" s="1">
        <v>36.046673069999997</v>
      </c>
      <c r="B46" s="1">
        <v>0.197335702</v>
      </c>
    </row>
    <row r="47" spans="1:2" x14ac:dyDescent="0.2">
      <c r="A47" s="1">
        <v>36.018519140000002</v>
      </c>
      <c r="B47" s="1">
        <v>0.203019538</v>
      </c>
    </row>
    <row r="48" spans="1:2" x14ac:dyDescent="0.2">
      <c r="A48" s="1">
        <v>36.018745780000003</v>
      </c>
      <c r="B48" s="1">
        <v>0.20941385400000001</v>
      </c>
    </row>
    <row r="49" spans="1:2" x14ac:dyDescent="0.2">
      <c r="A49" s="1">
        <v>36.018922060000001</v>
      </c>
      <c r="B49" s="1">
        <v>0.21438721099999999</v>
      </c>
    </row>
    <row r="50" spans="1:2" x14ac:dyDescent="0.2">
      <c r="A50" s="1">
        <v>36.019073149999997</v>
      </c>
      <c r="B50" s="1">
        <v>0.21865008899999999</v>
      </c>
    </row>
    <row r="51" spans="1:2" x14ac:dyDescent="0.2">
      <c r="A51" s="1">
        <v>36.019274609999997</v>
      </c>
      <c r="B51" s="1">
        <v>0.22433392499999999</v>
      </c>
    </row>
    <row r="52" spans="1:2" x14ac:dyDescent="0.2">
      <c r="A52" s="1">
        <v>36.01942571</v>
      </c>
      <c r="B52" s="1">
        <v>0.22859680299999999</v>
      </c>
    </row>
    <row r="53" spans="1:2" x14ac:dyDescent="0.2">
      <c r="A53" s="1">
        <v>36.01962717</v>
      </c>
      <c r="B53" s="1">
        <v>0.23428063900000001</v>
      </c>
    </row>
    <row r="54" spans="1:2" x14ac:dyDescent="0.2">
      <c r="A54" s="1">
        <v>36.019828629999999</v>
      </c>
      <c r="B54" s="1">
        <v>0.23996447600000001</v>
      </c>
    </row>
    <row r="55" spans="1:2" x14ac:dyDescent="0.2">
      <c r="A55" s="1">
        <v>36.019979720000002</v>
      </c>
      <c r="B55" s="1">
        <v>0.24422735300000001</v>
      </c>
    </row>
    <row r="56" spans="1:2" x14ac:dyDescent="0.2">
      <c r="A56" s="1">
        <v>36.020130809999998</v>
      </c>
      <c r="B56" s="1">
        <v>0.24849023100000001</v>
      </c>
    </row>
    <row r="57" spans="1:2" x14ac:dyDescent="0.2">
      <c r="A57" s="1">
        <v>37.012544200000001</v>
      </c>
      <c r="B57" s="1">
        <v>0.24777975099999999</v>
      </c>
    </row>
    <row r="58" spans="1:2" x14ac:dyDescent="0.2">
      <c r="A58" s="1">
        <v>37.012670110000002</v>
      </c>
      <c r="B58" s="1">
        <v>0.251332149</v>
      </c>
    </row>
    <row r="59" spans="1:2" x14ac:dyDescent="0.2">
      <c r="A59" s="1">
        <v>37.012770840000002</v>
      </c>
      <c r="B59" s="1">
        <v>0.254174067</v>
      </c>
    </row>
    <row r="60" spans="1:2" x14ac:dyDescent="0.2">
      <c r="A60" s="1">
        <v>37.012997480000003</v>
      </c>
      <c r="B60" s="1">
        <v>0.26056838399999999</v>
      </c>
    </row>
    <row r="61" spans="1:2" x14ac:dyDescent="0.2">
      <c r="A61" s="1">
        <v>37.013198940000002</v>
      </c>
      <c r="B61" s="1">
        <v>0.26625221999999998</v>
      </c>
    </row>
    <row r="62" spans="1:2" x14ac:dyDescent="0.2">
      <c r="A62" s="1">
        <v>37.01337521</v>
      </c>
      <c r="B62" s="1">
        <v>0.271225577</v>
      </c>
    </row>
    <row r="63" spans="1:2" x14ac:dyDescent="0.2">
      <c r="A63" s="1">
        <v>37.013526310000003</v>
      </c>
      <c r="B63" s="1">
        <v>0.27548845500000002</v>
      </c>
    </row>
    <row r="64" spans="1:2" x14ac:dyDescent="0.2">
      <c r="A64" s="1">
        <v>37.013727770000003</v>
      </c>
      <c r="B64" s="1">
        <v>0.28117229100000002</v>
      </c>
    </row>
    <row r="65" spans="1:2" x14ac:dyDescent="0.2">
      <c r="A65" s="1">
        <v>37.013929230000002</v>
      </c>
      <c r="B65" s="1">
        <v>0.28685612799999999</v>
      </c>
    </row>
    <row r="66" spans="1:2" x14ac:dyDescent="0.2">
      <c r="A66" s="1">
        <v>37.014080319999998</v>
      </c>
      <c r="B66" s="1">
        <v>0.29111900499999999</v>
      </c>
    </row>
    <row r="67" spans="1:2" x14ac:dyDescent="0.2">
      <c r="A67" s="1">
        <v>37.014306959999999</v>
      </c>
      <c r="B67" s="1">
        <v>0.297513321</v>
      </c>
    </row>
    <row r="68" spans="1:2" x14ac:dyDescent="0.2">
      <c r="A68" s="1">
        <v>37.014609149999998</v>
      </c>
      <c r="B68" s="1">
        <v>0.30603907600000002</v>
      </c>
    </row>
    <row r="69" spans="1:2" x14ac:dyDescent="0.2">
      <c r="A69" s="1">
        <v>37.014810609999998</v>
      </c>
      <c r="B69" s="1">
        <v>0.31172291299999999</v>
      </c>
    </row>
    <row r="70" spans="1:2" x14ac:dyDescent="0.2">
      <c r="A70" s="1">
        <v>37.014986890000003</v>
      </c>
      <c r="B70" s="1">
        <v>0.31669627</v>
      </c>
    </row>
    <row r="71" spans="1:2" x14ac:dyDescent="0.2">
      <c r="A71" s="1">
        <v>37.015112799999997</v>
      </c>
      <c r="B71" s="1">
        <v>0.32024866800000001</v>
      </c>
    </row>
    <row r="72" spans="1:2" x14ac:dyDescent="0.2">
      <c r="A72" s="1">
        <v>38.035881570000001</v>
      </c>
      <c r="B72" s="1">
        <v>0.319538188</v>
      </c>
    </row>
    <row r="73" spans="1:2" x14ac:dyDescent="0.2">
      <c r="A73" s="1">
        <v>38.007778010000003</v>
      </c>
      <c r="B73" s="1">
        <v>0.32664298400000003</v>
      </c>
    </row>
    <row r="74" spans="1:2" x14ac:dyDescent="0.2">
      <c r="A74" s="1">
        <v>38.03628449</v>
      </c>
      <c r="B74" s="1">
        <v>0.33090586100000002</v>
      </c>
    </row>
    <row r="75" spans="1:2" x14ac:dyDescent="0.2">
      <c r="A75" s="1">
        <v>38.008130559999998</v>
      </c>
      <c r="B75" s="1">
        <v>0.33658969799999999</v>
      </c>
    </row>
    <row r="76" spans="1:2" x14ac:dyDescent="0.2">
      <c r="A76" s="1">
        <v>38.06504279</v>
      </c>
      <c r="B76" s="1">
        <v>0.34227353500000002</v>
      </c>
    </row>
    <row r="77" spans="1:2" x14ac:dyDescent="0.2">
      <c r="A77" s="1">
        <v>38.00848311</v>
      </c>
      <c r="B77" s="1">
        <v>0.34653641200000002</v>
      </c>
    </row>
    <row r="78" spans="1:2" x14ac:dyDescent="0.2">
      <c r="A78" s="1">
        <v>38.00868457</v>
      </c>
      <c r="B78" s="1">
        <v>0.35222024899999999</v>
      </c>
    </row>
    <row r="79" spans="1:2" x14ac:dyDescent="0.2">
      <c r="A79" s="1">
        <v>38.008835670000003</v>
      </c>
      <c r="B79" s="1">
        <v>0.35648312599999998</v>
      </c>
    </row>
    <row r="80" spans="1:2" x14ac:dyDescent="0.2">
      <c r="A80" s="1">
        <v>38.008986759999999</v>
      </c>
      <c r="B80" s="1">
        <v>0.36074600400000001</v>
      </c>
    </row>
    <row r="81" spans="1:2" x14ac:dyDescent="0.2">
      <c r="A81" s="1">
        <v>38.009188219999999</v>
      </c>
      <c r="B81" s="1">
        <v>0.36642984000000001</v>
      </c>
    </row>
    <row r="82" spans="1:2" x14ac:dyDescent="0.2">
      <c r="A82" s="1">
        <v>38.009339310000001</v>
      </c>
      <c r="B82" s="1">
        <v>0.37069271799999998</v>
      </c>
    </row>
    <row r="83" spans="1:2" x14ac:dyDescent="0.2">
      <c r="A83" s="1">
        <v>38.009591139999998</v>
      </c>
      <c r="B83" s="1">
        <v>0.37779751299999997</v>
      </c>
    </row>
    <row r="84" spans="1:2" x14ac:dyDescent="0.2">
      <c r="A84" s="1">
        <v>38.009767420000003</v>
      </c>
      <c r="B84" s="1">
        <v>0.38277086999999999</v>
      </c>
    </row>
    <row r="85" spans="1:2" x14ac:dyDescent="0.2">
      <c r="A85" s="1">
        <v>38.009994059999997</v>
      </c>
      <c r="B85" s="1">
        <v>0.38916518700000002</v>
      </c>
    </row>
    <row r="86" spans="1:2" x14ac:dyDescent="0.2">
      <c r="A86" s="1">
        <v>38.010170330000001</v>
      </c>
      <c r="B86" s="1">
        <v>0.39413854399999998</v>
      </c>
    </row>
    <row r="87" spans="1:2" x14ac:dyDescent="0.2">
      <c r="A87" s="1">
        <v>38.010321429999998</v>
      </c>
      <c r="B87" s="1">
        <v>0.39840142099999998</v>
      </c>
    </row>
    <row r="88" spans="1:2" x14ac:dyDescent="0.2">
      <c r="A88" s="1">
        <v>38.010522889999997</v>
      </c>
      <c r="B88" s="1">
        <v>0.404085258</v>
      </c>
    </row>
    <row r="89" spans="1:2" x14ac:dyDescent="0.2">
      <c r="A89" s="1">
        <v>38.010699160000001</v>
      </c>
      <c r="B89" s="1">
        <v>0.40905861500000001</v>
      </c>
    </row>
    <row r="90" spans="1:2" x14ac:dyDescent="0.2">
      <c r="A90" s="1">
        <v>38.010825079999996</v>
      </c>
      <c r="B90" s="1">
        <v>0.412611012</v>
      </c>
    </row>
    <row r="91" spans="1:2" x14ac:dyDescent="0.2">
      <c r="A91" s="1">
        <v>38.011076899999999</v>
      </c>
      <c r="B91" s="1">
        <v>0.41971580800000002</v>
      </c>
    </row>
    <row r="92" spans="1:2" x14ac:dyDescent="0.2">
      <c r="A92" s="1">
        <v>38.011227990000002</v>
      </c>
      <c r="B92" s="1">
        <v>0.42397868599999999</v>
      </c>
    </row>
    <row r="93" spans="1:2" x14ac:dyDescent="0.2">
      <c r="A93" s="1">
        <v>38.01130354</v>
      </c>
      <c r="B93" s="1">
        <v>0.42611012399999998</v>
      </c>
    </row>
    <row r="94" spans="1:2" x14ac:dyDescent="0.2">
      <c r="A94" s="1">
        <v>38.011505</v>
      </c>
      <c r="B94" s="1">
        <v>0.431793961</v>
      </c>
    </row>
    <row r="95" spans="1:2" x14ac:dyDescent="0.2">
      <c r="A95" s="1">
        <v>38.011756830000003</v>
      </c>
      <c r="B95" s="1">
        <v>0.43889875699999997</v>
      </c>
    </row>
    <row r="96" spans="1:2" x14ac:dyDescent="0.2">
      <c r="A96" s="1">
        <v>38.011857550000002</v>
      </c>
      <c r="B96" s="1">
        <v>0.44174067500000003</v>
      </c>
    </row>
    <row r="97" spans="1:2" x14ac:dyDescent="0.2">
      <c r="A97" s="1">
        <v>38.012059010000002</v>
      </c>
      <c r="B97" s="1">
        <v>0.447424512</v>
      </c>
    </row>
    <row r="98" spans="1:2" x14ac:dyDescent="0.2">
      <c r="A98" s="1">
        <v>38.012260470000001</v>
      </c>
      <c r="B98" s="1">
        <v>0.45310834799999999</v>
      </c>
    </row>
    <row r="99" spans="1:2" x14ac:dyDescent="0.2">
      <c r="A99" s="1">
        <v>38.012461930000001</v>
      </c>
      <c r="B99" s="1">
        <v>0.45879218500000002</v>
      </c>
    </row>
    <row r="100" spans="1:2" x14ac:dyDescent="0.2">
      <c r="A100" s="1">
        <v>38.012915219999996</v>
      </c>
      <c r="B100" s="1">
        <v>0.47158081699999999</v>
      </c>
    </row>
    <row r="101" spans="1:2" x14ac:dyDescent="0.2">
      <c r="A101" s="1">
        <v>38.013192220000001</v>
      </c>
      <c r="B101" s="1">
        <v>0.479396092</v>
      </c>
    </row>
    <row r="102" spans="1:2" x14ac:dyDescent="0.2">
      <c r="A102" s="1">
        <v>38.013418860000002</v>
      </c>
      <c r="B102" s="1">
        <v>0.48579040899999998</v>
      </c>
    </row>
    <row r="103" spans="1:2" x14ac:dyDescent="0.2">
      <c r="A103" s="1">
        <v>38.013620320000001</v>
      </c>
      <c r="B103" s="1">
        <v>0.49147424499999998</v>
      </c>
    </row>
    <row r="104" spans="1:2" x14ac:dyDescent="0.2">
      <c r="A104" s="1">
        <v>39.034439460000002</v>
      </c>
      <c r="B104" s="1">
        <v>0.49218472499999999</v>
      </c>
    </row>
    <row r="105" spans="1:2" x14ac:dyDescent="0.2">
      <c r="A105" s="1">
        <v>39.034766830000002</v>
      </c>
      <c r="B105" s="1">
        <v>0.50142095900000005</v>
      </c>
    </row>
    <row r="106" spans="1:2" x14ac:dyDescent="0.2">
      <c r="A106" s="1">
        <v>39.034917919999998</v>
      </c>
      <c r="B106" s="1">
        <v>0.50568383699999997</v>
      </c>
    </row>
    <row r="107" spans="1:2" x14ac:dyDescent="0.2">
      <c r="A107" s="1">
        <v>39.035169750000001</v>
      </c>
      <c r="B107" s="1">
        <v>0.51278863200000002</v>
      </c>
    </row>
    <row r="108" spans="1:2" x14ac:dyDescent="0.2">
      <c r="A108" s="1">
        <v>39.035471940000001</v>
      </c>
      <c r="B108" s="1">
        <v>0.52131438699999999</v>
      </c>
    </row>
    <row r="109" spans="1:2" x14ac:dyDescent="0.2">
      <c r="A109" s="1">
        <v>39.035623029999996</v>
      </c>
      <c r="B109" s="1">
        <v>0.52557726500000002</v>
      </c>
    </row>
    <row r="110" spans="1:2" x14ac:dyDescent="0.2">
      <c r="A110" s="1">
        <v>39.035774119999999</v>
      </c>
      <c r="B110" s="1">
        <v>0.52984014199999996</v>
      </c>
    </row>
    <row r="111" spans="1:2" x14ac:dyDescent="0.2">
      <c r="A111" s="1">
        <v>39.035925220000003</v>
      </c>
      <c r="B111" s="1">
        <v>0.53410301999999998</v>
      </c>
    </row>
    <row r="112" spans="1:2" x14ac:dyDescent="0.2">
      <c r="A112" s="1">
        <v>39.036126680000002</v>
      </c>
      <c r="B112" s="1">
        <v>0.53978685599999998</v>
      </c>
    </row>
    <row r="113" spans="1:2" x14ac:dyDescent="0.2">
      <c r="A113" s="1">
        <v>39.036277769999998</v>
      </c>
      <c r="B113" s="1">
        <v>0.54404973400000001</v>
      </c>
    </row>
    <row r="114" spans="1:2" x14ac:dyDescent="0.2">
      <c r="A114" s="1">
        <v>39.036454050000003</v>
      </c>
      <c r="B114" s="1">
        <v>0.54902309100000002</v>
      </c>
    </row>
    <row r="115" spans="1:2" x14ac:dyDescent="0.2">
      <c r="A115" s="1">
        <v>39.036731060000001</v>
      </c>
      <c r="B115" s="1">
        <v>0.55683836600000003</v>
      </c>
    </row>
    <row r="116" spans="1:2" x14ac:dyDescent="0.2">
      <c r="A116" s="1">
        <v>39.036882149999997</v>
      </c>
      <c r="B116" s="1">
        <v>0.56110124299999997</v>
      </c>
    </row>
    <row r="117" spans="1:2" x14ac:dyDescent="0.2">
      <c r="A117" s="1">
        <v>39.03703324</v>
      </c>
      <c r="B117" s="1">
        <v>0.565364121</v>
      </c>
    </row>
    <row r="118" spans="1:2" x14ac:dyDescent="0.2">
      <c r="A118" s="1">
        <v>39.037209519999998</v>
      </c>
      <c r="B118" s="1">
        <v>0.57033747800000001</v>
      </c>
    </row>
    <row r="119" spans="1:2" x14ac:dyDescent="0.2">
      <c r="A119" s="1">
        <v>39.037410979999997</v>
      </c>
      <c r="B119" s="1">
        <v>0.57602131400000001</v>
      </c>
    </row>
    <row r="120" spans="1:2" x14ac:dyDescent="0.2">
      <c r="A120" s="1">
        <v>39.009231870000001</v>
      </c>
      <c r="B120" s="1">
        <v>0.58099467100000002</v>
      </c>
    </row>
    <row r="121" spans="1:2" x14ac:dyDescent="0.2">
      <c r="A121" s="1">
        <v>40.030076190000003</v>
      </c>
      <c r="B121" s="1">
        <v>0.58241563100000004</v>
      </c>
    </row>
    <row r="122" spans="1:2" x14ac:dyDescent="0.2">
      <c r="A122" s="1">
        <v>40.030328009999998</v>
      </c>
      <c r="B122" s="1">
        <v>0.58952042599999999</v>
      </c>
    </row>
    <row r="123" spans="1:2" x14ac:dyDescent="0.2">
      <c r="A123" s="1">
        <v>40.030504290000003</v>
      </c>
      <c r="B123" s="1">
        <v>0.594493783</v>
      </c>
    </row>
    <row r="124" spans="1:2" x14ac:dyDescent="0.2">
      <c r="A124" s="1">
        <v>40.030655379999999</v>
      </c>
      <c r="B124" s="1">
        <v>0.59875666100000002</v>
      </c>
    </row>
    <row r="125" spans="1:2" x14ac:dyDescent="0.2">
      <c r="A125" s="1">
        <v>40.030856839999998</v>
      </c>
      <c r="B125" s="1">
        <v>0.60444049700000002</v>
      </c>
    </row>
    <row r="126" spans="1:2" x14ac:dyDescent="0.2">
      <c r="A126" s="1">
        <v>40.031033119999996</v>
      </c>
      <c r="B126" s="1">
        <v>0.60941385400000003</v>
      </c>
    </row>
    <row r="127" spans="1:2" x14ac:dyDescent="0.2">
      <c r="A127" s="1">
        <v>40.031209390000001</v>
      </c>
      <c r="B127" s="1">
        <v>0.61438721100000004</v>
      </c>
    </row>
    <row r="128" spans="1:2" x14ac:dyDescent="0.2">
      <c r="A128" s="1">
        <v>40.03141085</v>
      </c>
      <c r="B128" s="1">
        <v>0.62007104800000001</v>
      </c>
    </row>
    <row r="129" spans="1:2" x14ac:dyDescent="0.2">
      <c r="A129" s="1">
        <v>40.03161231</v>
      </c>
      <c r="B129" s="1">
        <v>0.62575488499999998</v>
      </c>
    </row>
    <row r="130" spans="1:2" x14ac:dyDescent="0.2">
      <c r="A130" s="1">
        <v>40.031788589999998</v>
      </c>
      <c r="B130" s="1">
        <v>0.63072824199999999</v>
      </c>
    </row>
    <row r="131" spans="1:2" x14ac:dyDescent="0.2">
      <c r="A131" s="1">
        <v>40.031914499999999</v>
      </c>
      <c r="B131" s="1">
        <v>0.63428063899999998</v>
      </c>
    </row>
    <row r="132" spans="1:2" x14ac:dyDescent="0.2">
      <c r="A132" s="1">
        <v>40.032191509999997</v>
      </c>
      <c r="B132" s="1">
        <v>0.64209591499999996</v>
      </c>
    </row>
    <row r="133" spans="1:2" x14ac:dyDescent="0.2">
      <c r="A133" s="1">
        <v>40.032317419999998</v>
      </c>
      <c r="B133" s="1">
        <v>0.64564831300000003</v>
      </c>
    </row>
    <row r="134" spans="1:2" x14ac:dyDescent="0.2">
      <c r="A134" s="1">
        <v>40.032468510000001</v>
      </c>
      <c r="B134" s="1">
        <v>0.64991118999999997</v>
      </c>
    </row>
    <row r="135" spans="1:2" x14ac:dyDescent="0.2">
      <c r="A135" s="1">
        <v>40.032669970000001</v>
      </c>
      <c r="B135" s="1">
        <v>0.65559502700000005</v>
      </c>
    </row>
    <row r="136" spans="1:2" x14ac:dyDescent="0.2">
      <c r="A136" s="1">
        <v>40.03287143</v>
      </c>
      <c r="B136" s="1">
        <v>0.66127886300000005</v>
      </c>
    </row>
    <row r="137" spans="1:2" x14ac:dyDescent="0.2">
      <c r="A137" s="1">
        <v>40.03307289</v>
      </c>
      <c r="B137" s="1">
        <v>0.66696270000000002</v>
      </c>
    </row>
    <row r="138" spans="1:2" x14ac:dyDescent="0.2">
      <c r="A138" s="1">
        <v>40.004868600000002</v>
      </c>
      <c r="B138" s="1">
        <v>0.67122557699999996</v>
      </c>
    </row>
    <row r="139" spans="1:2" x14ac:dyDescent="0.2">
      <c r="A139" s="1">
        <v>40.005095240000003</v>
      </c>
      <c r="B139" s="1">
        <v>0.67761989300000003</v>
      </c>
    </row>
    <row r="140" spans="1:2" x14ac:dyDescent="0.2">
      <c r="A140" s="1">
        <v>40.005347059999998</v>
      </c>
      <c r="B140" s="1">
        <v>0.68472468900000005</v>
      </c>
    </row>
    <row r="141" spans="1:2" x14ac:dyDescent="0.2">
      <c r="A141" s="1">
        <v>40.005649249999998</v>
      </c>
      <c r="B141" s="1">
        <v>0.69325044400000002</v>
      </c>
    </row>
    <row r="142" spans="1:2" x14ac:dyDescent="0.2">
      <c r="A142" s="1">
        <v>40.005901080000001</v>
      </c>
      <c r="B142" s="1">
        <v>0.70035524000000005</v>
      </c>
    </row>
    <row r="143" spans="1:2" x14ac:dyDescent="0.2">
      <c r="A143" s="1">
        <v>40.006052169999997</v>
      </c>
      <c r="B143" s="1">
        <v>0.70461811699999999</v>
      </c>
    </row>
    <row r="144" spans="1:2" x14ac:dyDescent="0.2">
      <c r="A144" s="1">
        <v>40.006304</v>
      </c>
      <c r="B144" s="1">
        <v>0.71172291300000001</v>
      </c>
    </row>
    <row r="145" spans="1:2" x14ac:dyDescent="0.2">
      <c r="A145" s="1">
        <v>40.006480269999997</v>
      </c>
      <c r="B145" s="1">
        <v>0.71669627000000002</v>
      </c>
    </row>
    <row r="146" spans="1:2" x14ac:dyDescent="0.2">
      <c r="A146" s="1">
        <v>40.006656550000002</v>
      </c>
      <c r="B146" s="1">
        <v>0.72166962700000004</v>
      </c>
    </row>
    <row r="147" spans="1:2" x14ac:dyDescent="0.2">
      <c r="A147" s="1">
        <v>40.035188210000001</v>
      </c>
      <c r="B147" s="1">
        <v>0.72664298400000005</v>
      </c>
    </row>
    <row r="148" spans="1:2" x14ac:dyDescent="0.2">
      <c r="A148" s="1">
        <v>40.035389670000001</v>
      </c>
      <c r="B148" s="1">
        <v>0.73232682100000002</v>
      </c>
    </row>
    <row r="149" spans="1:2" x14ac:dyDescent="0.2">
      <c r="A149" s="1">
        <v>40.007210559999997</v>
      </c>
      <c r="B149" s="1">
        <v>0.73730017800000003</v>
      </c>
    </row>
    <row r="150" spans="1:2" x14ac:dyDescent="0.2">
      <c r="A150" s="1">
        <v>41.028155609999999</v>
      </c>
      <c r="B150" s="1">
        <v>0.74156305499999997</v>
      </c>
    </row>
    <row r="151" spans="1:2" x14ac:dyDescent="0.2">
      <c r="A151" s="1">
        <v>41.02838225</v>
      </c>
      <c r="B151" s="1">
        <v>0.74795737100000004</v>
      </c>
    </row>
    <row r="152" spans="1:2" x14ac:dyDescent="0.2">
      <c r="A152" s="1">
        <v>41.028533340000003</v>
      </c>
      <c r="B152" s="1">
        <v>0.75222024899999995</v>
      </c>
    </row>
    <row r="153" spans="1:2" x14ac:dyDescent="0.2">
      <c r="A153" s="1">
        <v>41.028709620000001</v>
      </c>
      <c r="B153" s="1">
        <v>0.75719360599999996</v>
      </c>
    </row>
    <row r="154" spans="1:2" x14ac:dyDescent="0.2">
      <c r="A154" s="1">
        <v>41.02891108</v>
      </c>
      <c r="B154" s="1">
        <v>0.76287744199999996</v>
      </c>
    </row>
    <row r="155" spans="1:2" x14ac:dyDescent="0.2">
      <c r="A155" s="1">
        <v>41.029062170000003</v>
      </c>
      <c r="B155" s="1">
        <v>0.76714031999999999</v>
      </c>
    </row>
    <row r="156" spans="1:2" x14ac:dyDescent="0.2">
      <c r="A156" s="1">
        <v>41.02921327</v>
      </c>
      <c r="B156" s="1">
        <v>0.77140319700000004</v>
      </c>
    </row>
    <row r="157" spans="1:2" x14ac:dyDescent="0.2">
      <c r="A157" s="1">
        <v>41.029364360000002</v>
      </c>
      <c r="B157" s="1">
        <v>0.77566607499999995</v>
      </c>
    </row>
    <row r="158" spans="1:2" x14ac:dyDescent="0.2">
      <c r="A158" s="1">
        <v>41.029465090000002</v>
      </c>
      <c r="B158" s="1">
        <v>0.77850799299999995</v>
      </c>
    </row>
    <row r="159" spans="1:2" x14ac:dyDescent="0.2">
      <c r="A159" s="1">
        <v>41.029565820000002</v>
      </c>
      <c r="B159" s="1">
        <v>0.78134991099999995</v>
      </c>
    </row>
    <row r="160" spans="1:2" x14ac:dyDescent="0.2">
      <c r="A160" s="1">
        <v>41.029868010000001</v>
      </c>
      <c r="B160" s="1">
        <v>0.78987566600000003</v>
      </c>
    </row>
    <row r="161" spans="1:2" x14ac:dyDescent="0.2">
      <c r="A161" s="1">
        <v>42.05056123</v>
      </c>
      <c r="B161" s="1">
        <v>0.78703374800000003</v>
      </c>
    </row>
    <row r="162" spans="1:2" x14ac:dyDescent="0.2">
      <c r="A162" s="1">
        <v>42.050863419999999</v>
      </c>
      <c r="B162" s="1">
        <v>0.795559503</v>
      </c>
    </row>
    <row r="163" spans="1:2" x14ac:dyDescent="0.2">
      <c r="A163" s="1">
        <v>42.051064879999998</v>
      </c>
      <c r="B163" s="1">
        <v>0.801243339</v>
      </c>
    </row>
    <row r="164" spans="1:2" x14ac:dyDescent="0.2">
      <c r="A164" s="1">
        <v>42.051266339999998</v>
      </c>
      <c r="B164" s="1">
        <v>0.80692717599999997</v>
      </c>
    </row>
    <row r="165" spans="1:2" x14ac:dyDescent="0.2">
      <c r="A165" s="1">
        <v>42.051467799999998</v>
      </c>
      <c r="B165" s="1">
        <v>0.81261101199999997</v>
      </c>
    </row>
    <row r="166" spans="1:2" x14ac:dyDescent="0.2">
      <c r="A166" s="1">
        <v>42.051769989999997</v>
      </c>
      <c r="B166" s="1">
        <v>0.82113676700000005</v>
      </c>
    </row>
    <row r="167" spans="1:2" x14ac:dyDescent="0.2">
      <c r="A167" s="1">
        <v>42.051971450000003</v>
      </c>
      <c r="B167" s="1">
        <v>0.82682060400000001</v>
      </c>
    </row>
    <row r="168" spans="1:2" x14ac:dyDescent="0.2">
      <c r="A168" s="1">
        <v>42.023716790000002</v>
      </c>
      <c r="B168" s="1">
        <v>0.82966252200000001</v>
      </c>
    </row>
    <row r="169" spans="1:2" x14ac:dyDescent="0.2">
      <c r="A169" s="1">
        <v>42.023918250000001</v>
      </c>
      <c r="B169" s="1">
        <v>0.83534635899999998</v>
      </c>
    </row>
    <row r="170" spans="1:2" x14ac:dyDescent="0.2">
      <c r="A170" s="1">
        <v>43.016306450000002</v>
      </c>
      <c r="B170" s="1">
        <v>0.83392540000000004</v>
      </c>
    </row>
    <row r="171" spans="1:2" x14ac:dyDescent="0.2">
      <c r="A171" s="1">
        <v>43.016507910000001</v>
      </c>
      <c r="B171" s="1">
        <v>0.83960923600000004</v>
      </c>
    </row>
    <row r="172" spans="1:2" x14ac:dyDescent="0.2">
      <c r="A172" s="1">
        <v>43.016759729999997</v>
      </c>
      <c r="B172" s="1">
        <v>0.84671403199999995</v>
      </c>
    </row>
    <row r="173" spans="1:2" x14ac:dyDescent="0.2">
      <c r="A173" s="1">
        <v>43.045417309999998</v>
      </c>
      <c r="B173" s="1">
        <v>0.85523978700000003</v>
      </c>
    </row>
    <row r="174" spans="1:2" x14ac:dyDescent="0.2">
      <c r="A174" s="1">
        <v>43.045618769999997</v>
      </c>
      <c r="B174" s="1">
        <v>0.86092362300000003</v>
      </c>
    </row>
    <row r="175" spans="1:2" x14ac:dyDescent="0.2">
      <c r="A175" s="1">
        <v>43.04587059</v>
      </c>
      <c r="B175" s="1">
        <v>0.86802841900000005</v>
      </c>
    </row>
    <row r="176" spans="1:2" x14ac:dyDescent="0.2">
      <c r="A176" s="1">
        <v>43.046021680000003</v>
      </c>
      <c r="B176" s="1">
        <v>0.87229129699999997</v>
      </c>
    </row>
    <row r="177" spans="1:2" x14ac:dyDescent="0.2">
      <c r="A177" s="1">
        <v>43.074578529999997</v>
      </c>
      <c r="B177" s="1">
        <v>0.87797513299999996</v>
      </c>
    </row>
    <row r="178" spans="1:2" x14ac:dyDescent="0.2">
      <c r="A178" s="1">
        <v>43.046474969999998</v>
      </c>
      <c r="B178" s="1">
        <v>0.88507992899999999</v>
      </c>
    </row>
    <row r="179" spans="1:2" x14ac:dyDescent="0.2">
      <c r="A179" s="1">
        <v>43.046676429999998</v>
      </c>
      <c r="B179" s="1">
        <v>0.89076376599999996</v>
      </c>
    </row>
    <row r="180" spans="1:2" x14ac:dyDescent="0.2">
      <c r="A180" s="1">
        <v>43.018472129999999</v>
      </c>
      <c r="B180" s="1">
        <v>0.89502664300000001</v>
      </c>
    </row>
    <row r="181" spans="1:2" x14ac:dyDescent="0.2">
      <c r="A181" s="1">
        <v>43.018648409999997</v>
      </c>
      <c r="B181" s="1">
        <v>0.9</v>
      </c>
    </row>
    <row r="182" spans="1:2" x14ac:dyDescent="0.2">
      <c r="A182" s="1">
        <v>44.039417180000001</v>
      </c>
      <c r="B182" s="1">
        <v>0.89928951999999995</v>
      </c>
    </row>
    <row r="183" spans="1:2" x14ac:dyDescent="0.2">
      <c r="A183" s="1">
        <v>44.03961864</v>
      </c>
      <c r="B183" s="1">
        <v>0.90497335700000003</v>
      </c>
    </row>
    <row r="184" spans="1:2" x14ac:dyDescent="0.2">
      <c r="A184" s="1">
        <v>44.03992083</v>
      </c>
      <c r="B184" s="1">
        <v>0.913499112</v>
      </c>
    </row>
    <row r="185" spans="1:2" x14ac:dyDescent="0.2">
      <c r="A185" s="1">
        <v>44.040071920000003</v>
      </c>
      <c r="B185" s="1">
        <v>0.91776198899999994</v>
      </c>
    </row>
    <row r="186" spans="1:2" x14ac:dyDescent="0.2">
      <c r="A186" s="1">
        <v>45.004230640000003</v>
      </c>
      <c r="B186" s="1">
        <v>0.91989342799999996</v>
      </c>
    </row>
    <row r="187" spans="1:2" x14ac:dyDescent="0.2">
      <c r="A187" s="1">
        <v>45.004482469999999</v>
      </c>
      <c r="B187" s="1">
        <v>0.92699822399999998</v>
      </c>
    </row>
    <row r="188" spans="1:2" x14ac:dyDescent="0.2">
      <c r="A188" s="1">
        <v>45.004759470000003</v>
      </c>
      <c r="B188" s="1">
        <v>0.93481349899999999</v>
      </c>
    </row>
    <row r="189" spans="1:2" x14ac:dyDescent="0.2">
      <c r="A189" s="1">
        <v>45.0050113</v>
      </c>
      <c r="B189" s="1">
        <v>0.94191829500000002</v>
      </c>
    </row>
    <row r="190" spans="1:2" x14ac:dyDescent="0.2">
      <c r="A190" s="1">
        <v>45.005212759999999</v>
      </c>
      <c r="B190" s="1">
        <v>0.94760213100000001</v>
      </c>
    </row>
    <row r="191" spans="1:2" x14ac:dyDescent="0.2">
      <c r="A191" s="1">
        <v>45.005565310000001</v>
      </c>
      <c r="B191" s="1">
        <v>0.95754884500000004</v>
      </c>
    </row>
    <row r="192" spans="1:2" x14ac:dyDescent="0.2">
      <c r="A192" s="1">
        <v>45.005817139999998</v>
      </c>
      <c r="B192" s="1">
        <v>0.96465364099999995</v>
      </c>
    </row>
    <row r="193" spans="1:2" x14ac:dyDescent="0.2">
      <c r="A193" s="1">
        <v>45.005917869999998</v>
      </c>
      <c r="B193" s="1">
        <v>0.96749556000000003</v>
      </c>
    </row>
    <row r="194" spans="1:2" x14ac:dyDescent="0.2">
      <c r="A194" s="1">
        <v>46.026812550000002</v>
      </c>
      <c r="B194" s="1">
        <v>0.97033747800000003</v>
      </c>
    </row>
    <row r="195" spans="1:2" x14ac:dyDescent="0.2">
      <c r="A195" s="1">
        <v>46.990946090000001</v>
      </c>
      <c r="B195" s="1">
        <v>0.97175843699999997</v>
      </c>
    </row>
    <row r="196" spans="1:2" x14ac:dyDescent="0.2">
      <c r="A196" s="1">
        <v>46.991147550000001</v>
      </c>
      <c r="B196" s="1">
        <v>0.97744227400000006</v>
      </c>
    </row>
    <row r="197" spans="1:2" x14ac:dyDescent="0.2">
      <c r="A197" s="1">
        <v>48.011941499999999</v>
      </c>
      <c r="B197" s="1">
        <v>0.97744227400000006</v>
      </c>
    </row>
    <row r="198" spans="1:2" x14ac:dyDescent="0.2">
      <c r="A198" s="1">
        <v>48.012193320000002</v>
      </c>
      <c r="B198" s="1">
        <v>0.984547069</v>
      </c>
    </row>
    <row r="199" spans="1:2" x14ac:dyDescent="0.2">
      <c r="A199" s="1">
        <v>48.012394780000001</v>
      </c>
      <c r="B199" s="1">
        <v>0.99023090599999997</v>
      </c>
    </row>
    <row r="200" spans="1:2" x14ac:dyDescent="0.2">
      <c r="A200" s="1">
        <v>50.025652479999998</v>
      </c>
      <c r="B200" s="1">
        <v>0.99094138499999995</v>
      </c>
    </row>
    <row r="201" spans="1:2" x14ac:dyDescent="0.2">
      <c r="A201" s="1">
        <v>50.025979849999999</v>
      </c>
      <c r="B201" s="1">
        <v>1</v>
      </c>
    </row>
    <row r="202" spans="1:2" x14ac:dyDescent="0.2">
      <c r="A202" s="1">
        <v>53.995683739999997</v>
      </c>
      <c r="B202" s="1">
        <v>1</v>
      </c>
    </row>
    <row r="203" spans="1:2" x14ac:dyDescent="0.2">
      <c r="A203" s="1">
        <v>54.988197849999999</v>
      </c>
      <c r="B203" s="1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75"/>
  <sheetViews>
    <sheetView tabSelected="1" topLeftCell="O15" workbookViewId="0">
      <selection activeCell="W38" sqref="W38"/>
    </sheetView>
  </sheetViews>
  <sheetFormatPr baseColWidth="10" defaultRowHeight="16" x14ac:dyDescent="0.2"/>
  <cols>
    <col min="9" max="9" width="13.83203125" bestFit="1" customWidth="1"/>
    <col min="14" max="14" width="13.6640625" bestFit="1" customWidth="1"/>
    <col min="21" max="21" width="11.83203125" bestFit="1" customWidth="1"/>
    <col min="22" max="22" width="10.83203125" style="3"/>
  </cols>
  <sheetData>
    <row r="1" spans="1:23" x14ac:dyDescent="0.2">
      <c r="A1" t="s">
        <v>0</v>
      </c>
      <c r="B1" t="s">
        <v>14</v>
      </c>
      <c r="D1" t="s">
        <v>15</v>
      </c>
      <c r="L1" t="s">
        <v>3</v>
      </c>
      <c r="N1" t="s">
        <v>4</v>
      </c>
      <c r="O1" t="s">
        <v>5</v>
      </c>
      <c r="P1" t="s">
        <v>13</v>
      </c>
      <c r="Q1" t="s">
        <v>11</v>
      </c>
      <c r="R1" t="s">
        <v>12</v>
      </c>
    </row>
    <row r="2" spans="1:23" x14ac:dyDescent="0.2">
      <c r="A2">
        <v>37.1984981632</v>
      </c>
      <c r="B2">
        <v>21.900127134200002</v>
      </c>
      <c r="C2">
        <f>1</f>
        <v>1</v>
      </c>
      <c r="D2">
        <f>C2/$J$8</f>
        <v>5.7471264367816091E-3</v>
      </c>
      <c r="I2" t="s">
        <v>1</v>
      </c>
      <c r="J2">
        <f>MIN(A2:A175)</f>
        <v>21.900127134200002</v>
      </c>
      <c r="L2">
        <f>L3-J6</f>
        <v>20.625262881783335</v>
      </c>
      <c r="N2">
        <f>(L2+L3)/2</f>
        <v>21.262695007991667</v>
      </c>
      <c r="O2">
        <v>0</v>
      </c>
      <c r="P2">
        <v>0</v>
      </c>
      <c r="Q2">
        <v>0</v>
      </c>
      <c r="R2">
        <v>0</v>
      </c>
    </row>
    <row r="3" spans="1:23" x14ac:dyDescent="0.2">
      <c r="A3">
        <v>36.054618166499999</v>
      </c>
      <c r="B3">
        <v>23.025492008499999</v>
      </c>
      <c r="C3">
        <v>2</v>
      </c>
      <c r="D3">
        <f t="shared" ref="D3:D66" si="0">C3/$J$8</f>
        <v>1.1494252873563218E-2</v>
      </c>
      <c r="I3" t="s">
        <v>2</v>
      </c>
      <c r="J3">
        <f>MAX(A2:A175)</f>
        <v>37.1984981632</v>
      </c>
      <c r="L3">
        <f>$J$2</f>
        <v>21.900127134200002</v>
      </c>
      <c r="M3">
        <v>1</v>
      </c>
      <c r="N3">
        <f>(L3+L4)/2</f>
        <v>22.537559260408337</v>
      </c>
      <c r="O3">
        <f>COUNTIF(A$2:A$175,"&lt;="&amp;L4)</f>
        <v>2</v>
      </c>
      <c r="P3">
        <f t="shared" ref="P3:P22" si="1">O3/$J$8</f>
        <v>1.1494252873563218E-2</v>
      </c>
      <c r="Q3">
        <f t="shared" ref="Q3:Q22" si="2">P3/$J$6</f>
        <v>9.0160602211368061E-3</v>
      </c>
      <c r="R3">
        <f>Q3*$J$6</f>
        <v>1.1494252873563218E-2</v>
      </c>
    </row>
    <row r="4" spans="1:23" x14ac:dyDescent="0.2">
      <c r="A4">
        <v>35.602663525399997</v>
      </c>
      <c r="B4">
        <v>24.1323795946</v>
      </c>
      <c r="C4">
        <v>3</v>
      </c>
      <c r="D4">
        <f t="shared" si="0"/>
        <v>1.7241379310344827E-2</v>
      </c>
      <c r="L4">
        <f t="shared" ref="L4:L21" si="3">L3+$J$6</f>
        <v>23.174991386616668</v>
      </c>
      <c r="M4">
        <v>2</v>
      </c>
      <c r="N4">
        <f t="shared" ref="N4:N15" si="4">(L4+L5)/2</f>
        <v>23.812423512824999</v>
      </c>
      <c r="O4">
        <f>COUNTIF(A$2:A$175,"&lt;="&amp;L5)-COUNTIF(A$2:A$175,"&lt;="&amp;L4)</f>
        <v>7</v>
      </c>
      <c r="P4">
        <f t="shared" si="1"/>
        <v>4.0229885057471264E-2</v>
      </c>
      <c r="Q4">
        <f t="shared" si="2"/>
        <v>3.155621077397882E-2</v>
      </c>
      <c r="R4">
        <f t="shared" ref="R4:R22" si="5">Q4*$J$6+R3</f>
        <v>5.1724137931034482E-2</v>
      </c>
      <c r="V4" s="2" t="s">
        <v>19</v>
      </c>
      <c r="W4" t="s">
        <v>20</v>
      </c>
    </row>
    <row r="5" spans="1:23" x14ac:dyDescent="0.2">
      <c r="A5">
        <v>34.605675551600001</v>
      </c>
      <c r="B5">
        <v>24.1323795946</v>
      </c>
      <c r="C5">
        <v>4</v>
      </c>
      <c r="D5">
        <f t="shared" si="0"/>
        <v>2.2988505747126436E-2</v>
      </c>
      <c r="I5" t="s">
        <v>6</v>
      </c>
      <c r="J5">
        <v>12</v>
      </c>
      <c r="L5">
        <f t="shared" si="3"/>
        <v>24.449855639033334</v>
      </c>
      <c r="M5">
        <v>3</v>
      </c>
      <c r="N5">
        <f t="shared" si="4"/>
        <v>25.087287765241669</v>
      </c>
      <c r="O5">
        <f>COUNTIF(A$2:A$175,"&lt;="&amp;L6)-COUNTIF(A$2:A$175,"&lt;="&amp;L5)</f>
        <v>21</v>
      </c>
      <c r="P5">
        <f t="shared" si="1"/>
        <v>0.1206896551724138</v>
      </c>
      <c r="Q5">
        <f t="shared" si="2"/>
        <v>9.4668632321936466E-2</v>
      </c>
      <c r="R5">
        <f t="shared" si="5"/>
        <v>0.17241379310344829</v>
      </c>
      <c r="U5" t="s">
        <v>16</v>
      </c>
      <c r="V5" s="3">
        <v>32</v>
      </c>
      <c r="W5">
        <v>3.5000000000000003E-2</v>
      </c>
    </row>
    <row r="6" spans="1:23" x14ac:dyDescent="0.2">
      <c r="A6">
        <v>35.904538410000001</v>
      </c>
      <c r="B6">
        <v>24.1323795946</v>
      </c>
      <c r="C6">
        <v>5</v>
      </c>
      <c r="D6">
        <f t="shared" si="0"/>
        <v>2.8735632183908046E-2</v>
      </c>
      <c r="I6" t="s">
        <v>7</v>
      </c>
      <c r="J6">
        <f>(J3-J2)/J5</f>
        <v>1.2748642524166665</v>
      </c>
      <c r="L6">
        <f t="shared" si="3"/>
        <v>25.72471989145</v>
      </c>
      <c r="M6">
        <v>4</v>
      </c>
      <c r="N6">
        <f t="shared" si="4"/>
        <v>26.362152017658332</v>
      </c>
      <c r="O6">
        <f>COUNTIF(A$2:A$175,"&lt;="&amp;L7)-COUNTIF(A$2:A$175,"&lt;="&amp;L6)</f>
        <v>24</v>
      </c>
      <c r="P6">
        <f t="shared" si="1"/>
        <v>0.13793103448275862</v>
      </c>
      <c r="Q6">
        <f t="shared" si="2"/>
        <v>0.10819272265364167</v>
      </c>
      <c r="R6">
        <f t="shared" si="5"/>
        <v>0.31034482758620691</v>
      </c>
      <c r="U6" t="s">
        <v>17</v>
      </c>
      <c r="V6" s="3">
        <v>31</v>
      </c>
      <c r="W6">
        <v>2.5000000000000001E-2</v>
      </c>
    </row>
    <row r="7" spans="1:23" x14ac:dyDescent="0.2">
      <c r="A7">
        <v>35.979649638799998</v>
      </c>
      <c r="B7">
        <v>24.1323795946</v>
      </c>
      <c r="C7">
        <v>6</v>
      </c>
      <c r="D7">
        <f t="shared" si="0"/>
        <v>3.4482758620689655E-2</v>
      </c>
      <c r="L7">
        <f t="shared" si="3"/>
        <v>26.999584143866667</v>
      </c>
      <c r="M7">
        <v>5</v>
      </c>
      <c r="N7">
        <f t="shared" si="4"/>
        <v>27.637016270075002</v>
      </c>
      <c r="O7">
        <f>COUNTIF(A$2:A$175,"&lt;="&amp;L8)-COUNTIF(A$2:A$175,"&lt;="&amp;L7)</f>
        <v>21</v>
      </c>
      <c r="P7">
        <f t="shared" si="1"/>
        <v>0.1206896551724138</v>
      </c>
      <c r="Q7">
        <f t="shared" si="2"/>
        <v>9.4668632321936466E-2</v>
      </c>
      <c r="R7">
        <f t="shared" si="5"/>
        <v>0.43103448275862072</v>
      </c>
      <c r="U7" t="s">
        <v>18</v>
      </c>
      <c r="V7" s="3">
        <v>33</v>
      </c>
      <c r="W7">
        <v>6.3E-2</v>
      </c>
    </row>
    <row r="8" spans="1:23" x14ac:dyDescent="0.2">
      <c r="A8">
        <v>33.9405536915</v>
      </c>
      <c r="B8">
        <v>24.275374701</v>
      </c>
      <c r="C8">
        <v>7</v>
      </c>
      <c r="D8">
        <f t="shared" si="0"/>
        <v>4.0229885057471264E-2</v>
      </c>
      <c r="I8" t="s">
        <v>8</v>
      </c>
      <c r="J8">
        <v>174</v>
      </c>
      <c r="L8">
        <f t="shared" si="3"/>
        <v>28.274448396283333</v>
      </c>
      <c r="M8">
        <v>6</v>
      </c>
      <c r="N8">
        <f t="shared" si="4"/>
        <v>28.911880522491664</v>
      </c>
      <c r="O8">
        <f>COUNTIF(A$2:A$175,"&lt;="&amp;L9)-COUNTIF(A$2:A$175,"&lt;="&amp;L8)</f>
        <v>25</v>
      </c>
      <c r="P8">
        <f t="shared" si="1"/>
        <v>0.14367816091954022</v>
      </c>
      <c r="Q8">
        <f t="shared" si="2"/>
        <v>0.11270075276421007</v>
      </c>
      <c r="R8">
        <f t="shared" si="5"/>
        <v>0.57471264367816088</v>
      </c>
    </row>
    <row r="9" spans="1:23" x14ac:dyDescent="0.2">
      <c r="A9">
        <v>32.619243071200003</v>
      </c>
      <c r="B9">
        <v>24.370526381000001</v>
      </c>
      <c r="C9">
        <v>8</v>
      </c>
      <c r="D9">
        <f t="shared" si="0"/>
        <v>4.5977011494252873E-2</v>
      </c>
      <c r="I9" t="s">
        <v>9</v>
      </c>
      <c r="J9">
        <f>SUM(O3:O17)</f>
        <v>174</v>
      </c>
      <c r="L9">
        <f t="shared" si="3"/>
        <v>29.549312648699999</v>
      </c>
      <c r="M9">
        <v>7</v>
      </c>
      <c r="N9">
        <f t="shared" si="4"/>
        <v>30.186744774908334</v>
      </c>
      <c r="O9">
        <f>COUNTIF(A$2:A$175,"&lt;="&amp;L10)-COUNTIF(A$2:A$175,"&lt;="&amp;L9)</f>
        <v>13</v>
      </c>
      <c r="P9">
        <f t="shared" si="1"/>
        <v>7.4712643678160925E-2</v>
      </c>
      <c r="Q9">
        <f t="shared" si="2"/>
        <v>5.8604391437389242E-2</v>
      </c>
      <c r="R9">
        <f t="shared" si="5"/>
        <v>0.64942528735632177</v>
      </c>
    </row>
    <row r="10" spans="1:23" x14ac:dyDescent="0.2">
      <c r="A10">
        <v>33.1043504071</v>
      </c>
      <c r="B10">
        <v>24.418048627200001</v>
      </c>
      <c r="C10">
        <v>9</v>
      </c>
      <c r="D10">
        <f t="shared" si="0"/>
        <v>5.1724137931034482E-2</v>
      </c>
      <c r="I10" t="s">
        <v>10</v>
      </c>
      <c r="J10">
        <f>SUM(Q3:Q17)*$J$6</f>
        <v>1</v>
      </c>
      <c r="L10">
        <f t="shared" si="3"/>
        <v>30.824176901116665</v>
      </c>
      <c r="M10">
        <v>8</v>
      </c>
      <c r="N10">
        <f t="shared" si="4"/>
        <v>31.461609027325</v>
      </c>
      <c r="O10">
        <f>COUNTIF(A$2:A$175,"&lt;="&amp;L11)-COUNTIF(A$2:A$175,"&lt;="&amp;L10)</f>
        <v>22</v>
      </c>
      <c r="P10">
        <f t="shared" si="1"/>
        <v>0.12643678160919541</v>
      </c>
      <c r="Q10">
        <f t="shared" si="2"/>
        <v>9.9176662432504878E-2</v>
      </c>
      <c r="R10">
        <f t="shared" si="5"/>
        <v>0.77586206896551713</v>
      </c>
    </row>
    <row r="11" spans="1:23" x14ac:dyDescent="0.2">
      <c r="A11">
        <v>33.8616112634</v>
      </c>
      <c r="B11">
        <v>24.560400690600002</v>
      </c>
      <c r="C11">
        <v>10</v>
      </c>
      <c r="D11">
        <f t="shared" si="0"/>
        <v>5.7471264367816091E-2</v>
      </c>
      <c r="L11">
        <f t="shared" si="3"/>
        <v>32.099041153533335</v>
      </c>
      <c r="M11">
        <v>9</v>
      </c>
      <c r="N11">
        <f t="shared" si="4"/>
        <v>32.736473279741674</v>
      </c>
      <c r="O11">
        <f>COUNTIF(A$2:A$175,"&lt;="&amp;L12)-COUNTIF(A$2:A$175,"&lt;="&amp;L11)</f>
        <v>27</v>
      </c>
      <c r="P11">
        <f t="shared" si="1"/>
        <v>0.15517241379310345</v>
      </c>
      <c r="Q11">
        <f t="shared" si="2"/>
        <v>0.12171681298534688</v>
      </c>
      <c r="R11">
        <f t="shared" si="5"/>
        <v>0.93103448275862055</v>
      </c>
    </row>
    <row r="12" spans="1:23" x14ac:dyDescent="0.2">
      <c r="A12">
        <v>31.922906209499999</v>
      </c>
      <c r="B12">
        <v>24.560400690600002</v>
      </c>
      <c r="C12">
        <v>11</v>
      </c>
      <c r="D12">
        <f t="shared" si="0"/>
        <v>6.3218390804597707E-2</v>
      </c>
      <c r="L12">
        <f t="shared" si="3"/>
        <v>33.373905405950005</v>
      </c>
      <c r="M12">
        <v>10</v>
      </c>
      <c r="N12">
        <f t="shared" si="4"/>
        <v>34.011337532158336</v>
      </c>
      <c r="O12">
        <f>COUNTIF(A$2:A$175,"&lt;="&amp;L13)-COUNTIF(A$2:A$175,"&lt;="&amp;L12)</f>
        <v>5</v>
      </c>
      <c r="P12">
        <f t="shared" si="1"/>
        <v>2.8735632183908046E-2</v>
      </c>
      <c r="Q12">
        <f t="shared" si="2"/>
        <v>2.2540150552842014E-2</v>
      </c>
      <c r="R12">
        <f t="shared" si="5"/>
        <v>0.95977011494252862</v>
      </c>
    </row>
    <row r="13" spans="1:23" x14ac:dyDescent="0.2">
      <c r="A13">
        <v>31.508297186499998</v>
      </c>
      <c r="B13">
        <v>24.6077797381</v>
      </c>
      <c r="C13">
        <v>12</v>
      </c>
      <c r="D13">
        <f t="shared" si="0"/>
        <v>6.8965517241379309E-2</v>
      </c>
      <c r="L13">
        <f t="shared" si="3"/>
        <v>34.648769658366675</v>
      </c>
      <c r="M13">
        <v>11</v>
      </c>
      <c r="N13">
        <f t="shared" si="4"/>
        <v>35.286201784575013</v>
      </c>
      <c r="O13">
        <f>COUNTIF(A$2:A$175,"&lt;="&amp;L14)-COUNTIF(A$2:A$175,"&lt;="&amp;L13)</f>
        <v>4</v>
      </c>
      <c r="P13">
        <f t="shared" si="1"/>
        <v>2.2988505747126436E-2</v>
      </c>
      <c r="Q13">
        <f t="shared" si="2"/>
        <v>1.8032120442273612E-2</v>
      </c>
      <c r="R13">
        <f t="shared" si="5"/>
        <v>0.98275862068965503</v>
      </c>
    </row>
    <row r="14" spans="1:23" x14ac:dyDescent="0.2">
      <c r="A14">
        <v>32.251925605499999</v>
      </c>
      <c r="B14">
        <v>24.749701622300002</v>
      </c>
      <c r="C14">
        <v>13</v>
      </c>
      <c r="D14">
        <f t="shared" si="0"/>
        <v>7.4712643678160925E-2</v>
      </c>
      <c r="L14">
        <f t="shared" si="3"/>
        <v>35.923633910783344</v>
      </c>
      <c r="M14">
        <v>12</v>
      </c>
      <c r="N14">
        <f t="shared" si="4"/>
        <v>36.561066036991676</v>
      </c>
      <c r="O14">
        <f>COUNTIF(A$2:A$175,"&lt;="&amp;L15)-COUNTIF(A$2:A$175,"&lt;="&amp;L14)</f>
        <v>3</v>
      </c>
      <c r="P14">
        <f t="shared" si="1"/>
        <v>1.7241379310344827E-2</v>
      </c>
      <c r="Q14">
        <f t="shared" si="2"/>
        <v>1.3524090331705209E-2</v>
      </c>
      <c r="R14">
        <f t="shared" si="5"/>
        <v>0.99999999999999989</v>
      </c>
    </row>
    <row r="15" spans="1:23" x14ac:dyDescent="0.2">
      <c r="A15">
        <v>32.537875568099999</v>
      </c>
      <c r="B15">
        <v>24.796937085500002</v>
      </c>
      <c r="C15">
        <v>14</v>
      </c>
      <c r="D15">
        <f t="shared" si="0"/>
        <v>8.0459770114942528E-2</v>
      </c>
      <c r="L15">
        <f t="shared" si="3"/>
        <v>37.198498163200014</v>
      </c>
      <c r="M15">
        <v>13</v>
      </c>
      <c r="N15">
        <f t="shared" si="4"/>
        <v>37.835930289408353</v>
      </c>
      <c r="O15">
        <f>COUNTIF(A$2:A$175,"&lt;="&amp;L16)-COUNTIF(A$2:A$175,"&lt;="&amp;L15)</f>
        <v>0</v>
      </c>
      <c r="P15">
        <f t="shared" si="1"/>
        <v>0</v>
      </c>
      <c r="Q15">
        <f t="shared" si="2"/>
        <v>0</v>
      </c>
      <c r="R15">
        <f t="shared" si="5"/>
        <v>0.99999999999999989</v>
      </c>
    </row>
    <row r="16" spans="1:23" x14ac:dyDescent="0.2">
      <c r="A16">
        <v>32.741017526900002</v>
      </c>
      <c r="B16">
        <v>24.891300124899999</v>
      </c>
      <c r="C16">
        <v>15</v>
      </c>
      <c r="D16">
        <f t="shared" si="0"/>
        <v>8.6206896551724144E-2</v>
      </c>
      <c r="L16">
        <f t="shared" si="3"/>
        <v>38.473362415616684</v>
      </c>
      <c r="M16">
        <v>14</v>
      </c>
      <c r="N16">
        <f t="shared" ref="N16:N21" si="6">(L16+L17)/2</f>
        <v>39.110794541825015</v>
      </c>
      <c r="O16">
        <f>COUNTIF(A$2:A$175,"&lt;="&amp;L17)-COUNTIF(A$2:A$175,"&lt;="&amp;L16)</f>
        <v>0</v>
      </c>
      <c r="P16">
        <f t="shared" si="1"/>
        <v>0</v>
      </c>
      <c r="Q16">
        <f t="shared" si="2"/>
        <v>0</v>
      </c>
      <c r="R16">
        <f t="shared" si="5"/>
        <v>0.99999999999999989</v>
      </c>
    </row>
    <row r="17" spans="1:18" x14ac:dyDescent="0.2">
      <c r="A17">
        <v>32.619243071200003</v>
      </c>
      <c r="B17">
        <v>24.985519163199999</v>
      </c>
      <c r="C17">
        <v>16</v>
      </c>
      <c r="D17">
        <f t="shared" si="0"/>
        <v>9.1954022988505746E-2</v>
      </c>
      <c r="L17">
        <f t="shared" si="3"/>
        <v>39.748226668033354</v>
      </c>
      <c r="M17">
        <v>15</v>
      </c>
      <c r="N17">
        <f t="shared" si="6"/>
        <v>40.385658794241692</v>
      </c>
      <c r="O17">
        <f>COUNTIF(A$2:A$175,"&lt;="&amp;L18)-COUNTIF(A$2:A$175,"&lt;="&amp;L17)</f>
        <v>0</v>
      </c>
      <c r="P17">
        <f t="shared" si="1"/>
        <v>0</v>
      </c>
      <c r="Q17">
        <f t="shared" si="2"/>
        <v>0</v>
      </c>
      <c r="R17">
        <f t="shared" si="5"/>
        <v>0.99999999999999989</v>
      </c>
    </row>
    <row r="18" spans="1:18" x14ac:dyDescent="0.2">
      <c r="A18">
        <v>31.2158630578</v>
      </c>
      <c r="B18">
        <v>24.985519163199999</v>
      </c>
      <c r="C18">
        <v>17</v>
      </c>
      <c r="D18">
        <f t="shared" si="0"/>
        <v>9.7701149425287362E-2</v>
      </c>
      <c r="L18">
        <f t="shared" si="3"/>
        <v>41.023090920450024</v>
      </c>
      <c r="M18">
        <v>16</v>
      </c>
      <c r="N18">
        <f t="shared" si="6"/>
        <v>41.660523046658355</v>
      </c>
      <c r="O18">
        <f>COUNTIF(A$2:A$175,"&lt;="&amp;L19)-COUNTIF(A$2:A$175,"&lt;="&amp;L18)</f>
        <v>0</v>
      </c>
      <c r="P18">
        <f t="shared" si="1"/>
        <v>0</v>
      </c>
      <c r="Q18">
        <f t="shared" si="2"/>
        <v>0</v>
      </c>
      <c r="R18">
        <f t="shared" si="5"/>
        <v>0.99999999999999989</v>
      </c>
    </row>
    <row r="19" spans="1:18" x14ac:dyDescent="0.2">
      <c r="A19">
        <v>31.591515700999999</v>
      </c>
      <c r="B19">
        <v>24.985519163199999</v>
      </c>
      <c r="C19">
        <v>18</v>
      </c>
      <c r="D19">
        <f t="shared" si="0"/>
        <v>0.10344827586206896</v>
      </c>
      <c r="L19">
        <f t="shared" si="3"/>
        <v>42.297955172866693</v>
      </c>
      <c r="M19">
        <v>17</v>
      </c>
      <c r="N19">
        <f t="shared" si="6"/>
        <v>42.935387299075032</v>
      </c>
      <c r="O19">
        <f>COUNTIF(A$2:A$175,"&lt;="&amp;L20)-COUNTIF(A$2:A$175,"&lt;="&amp;L19)</f>
        <v>0</v>
      </c>
      <c r="P19">
        <f t="shared" si="1"/>
        <v>0</v>
      </c>
      <c r="Q19">
        <f t="shared" si="2"/>
        <v>0</v>
      </c>
      <c r="R19">
        <f t="shared" si="5"/>
        <v>0.99999999999999989</v>
      </c>
    </row>
    <row r="20" spans="1:18" x14ac:dyDescent="0.2">
      <c r="A20">
        <v>31.922906209499999</v>
      </c>
      <c r="B20">
        <v>25.032574625999999</v>
      </c>
      <c r="C20">
        <v>19</v>
      </c>
      <c r="D20">
        <f t="shared" si="0"/>
        <v>0.10919540229885058</v>
      </c>
      <c r="L20">
        <f t="shared" si="3"/>
        <v>43.572819425283363</v>
      </c>
      <c r="M20">
        <v>18</v>
      </c>
      <c r="N20">
        <f t="shared" si="6"/>
        <v>44.210251551491694</v>
      </c>
      <c r="O20">
        <f>COUNTIF(A$2:A$175,"&lt;="&amp;L21)-COUNTIF(A$2:A$175,"&lt;="&amp;L20)</f>
        <v>0</v>
      </c>
      <c r="P20">
        <f t="shared" si="1"/>
        <v>0</v>
      </c>
      <c r="Q20">
        <f t="shared" si="2"/>
        <v>0</v>
      </c>
      <c r="R20">
        <f t="shared" si="5"/>
        <v>0.99999999999999989</v>
      </c>
    </row>
    <row r="21" spans="1:18" x14ac:dyDescent="0.2">
      <c r="A21">
        <v>31.922906209499999</v>
      </c>
      <c r="B21">
        <v>25.267310500299999</v>
      </c>
      <c r="C21">
        <v>20</v>
      </c>
      <c r="D21">
        <f t="shared" si="0"/>
        <v>0.11494252873563218</v>
      </c>
      <c r="L21">
        <f t="shared" si="3"/>
        <v>44.847683677700033</v>
      </c>
      <c r="M21">
        <v>19</v>
      </c>
      <c r="N21">
        <f t="shared" si="6"/>
        <v>45.485115803908371</v>
      </c>
      <c r="O21">
        <f>COUNTIF(A$2:A$175,"&lt;="&amp;L22)-COUNTIF(A$2:A$175,"&lt;="&amp;L21)</f>
        <v>0</v>
      </c>
      <c r="P21">
        <f t="shared" si="1"/>
        <v>0</v>
      </c>
      <c r="Q21">
        <f t="shared" si="2"/>
        <v>0</v>
      </c>
      <c r="R21">
        <f t="shared" si="5"/>
        <v>0.99999999999999989</v>
      </c>
    </row>
    <row r="22" spans="1:18" x14ac:dyDescent="0.2">
      <c r="A22">
        <v>31.922906209499999</v>
      </c>
      <c r="B22">
        <v>25.407718108899999</v>
      </c>
      <c r="C22">
        <v>21</v>
      </c>
      <c r="D22">
        <f t="shared" si="0"/>
        <v>0.1206896551724138</v>
      </c>
      <c r="L22">
        <f t="shared" ref="L22:L23" si="7">L21+$J$6</f>
        <v>46.122547930116703</v>
      </c>
      <c r="M22">
        <v>20</v>
      </c>
      <c r="N22">
        <f>(L22+L23)/2</f>
        <v>46.759980056325034</v>
      </c>
      <c r="O22">
        <f>COUNTIF(A$2:A$175,"&lt;="&amp;L23)-COUNTIF(A$2:A$175,"&lt;="&amp;L22)</f>
        <v>0</v>
      </c>
      <c r="P22">
        <f t="shared" si="1"/>
        <v>0</v>
      </c>
      <c r="Q22">
        <f t="shared" si="2"/>
        <v>0</v>
      </c>
      <c r="R22">
        <f t="shared" si="5"/>
        <v>0.99999999999999989</v>
      </c>
    </row>
    <row r="23" spans="1:18" x14ac:dyDescent="0.2">
      <c r="A23">
        <v>32.741017526900002</v>
      </c>
      <c r="B23">
        <v>25.407718108899999</v>
      </c>
      <c r="C23">
        <v>22</v>
      </c>
      <c r="D23">
        <f t="shared" si="0"/>
        <v>0.12643678160919541</v>
      </c>
      <c r="L23">
        <f t="shared" si="7"/>
        <v>47.397412182533373</v>
      </c>
      <c r="M23">
        <v>21</v>
      </c>
    </row>
    <row r="24" spans="1:18" x14ac:dyDescent="0.2">
      <c r="A24">
        <v>31.922906209499999</v>
      </c>
      <c r="B24">
        <v>25.407718108899999</v>
      </c>
      <c r="C24">
        <v>23</v>
      </c>
      <c r="D24">
        <f t="shared" si="0"/>
        <v>0.13218390804597702</v>
      </c>
    </row>
    <row r="25" spans="1:18" x14ac:dyDescent="0.2">
      <c r="A25">
        <v>31.7989128243</v>
      </c>
      <c r="B25">
        <v>25.407718108899999</v>
      </c>
      <c r="C25">
        <v>24</v>
      </c>
      <c r="D25">
        <f t="shared" si="0"/>
        <v>0.13793103448275862</v>
      </c>
    </row>
    <row r="26" spans="1:18" x14ac:dyDescent="0.2">
      <c r="A26">
        <v>30.327634119100001</v>
      </c>
      <c r="B26">
        <v>25.454448201799998</v>
      </c>
      <c r="C26">
        <v>25</v>
      </c>
      <c r="D26">
        <f t="shared" si="0"/>
        <v>0.14367816091954022</v>
      </c>
    </row>
    <row r="27" spans="1:18" x14ac:dyDescent="0.2">
      <c r="A27">
        <v>28.590384060800002</v>
      </c>
      <c r="B27">
        <v>25.594420870099999</v>
      </c>
      <c r="C27">
        <v>26</v>
      </c>
      <c r="D27">
        <f t="shared" si="0"/>
        <v>0.14942528735632185</v>
      </c>
    </row>
    <row r="28" spans="1:18" x14ac:dyDescent="0.2">
      <c r="A28">
        <v>25.032574625999999</v>
      </c>
      <c r="B28">
        <v>25.594420870099999</v>
      </c>
      <c r="C28">
        <v>27</v>
      </c>
      <c r="D28">
        <f t="shared" si="0"/>
        <v>0.15517241379310345</v>
      </c>
    </row>
    <row r="29" spans="1:18" x14ac:dyDescent="0.2">
      <c r="A29">
        <v>28.413388058199999</v>
      </c>
      <c r="B29">
        <v>25.594420870099999</v>
      </c>
      <c r="C29">
        <v>28</v>
      </c>
      <c r="D29">
        <f t="shared" si="0"/>
        <v>0.16091954022988506</v>
      </c>
    </row>
    <row r="30" spans="1:18" x14ac:dyDescent="0.2">
      <c r="A30">
        <v>30.027912269800002</v>
      </c>
      <c r="B30">
        <v>25.641005824299999</v>
      </c>
      <c r="C30">
        <v>29</v>
      </c>
      <c r="D30">
        <f t="shared" si="0"/>
        <v>0.16666666666666666</v>
      </c>
    </row>
    <row r="31" spans="1:18" x14ac:dyDescent="0.2">
      <c r="A31">
        <v>31.466632263099999</v>
      </c>
      <c r="B31">
        <v>25.687554445499998</v>
      </c>
      <c r="C31">
        <v>30</v>
      </c>
      <c r="D31">
        <f t="shared" si="0"/>
        <v>0.17241379310344829</v>
      </c>
    </row>
    <row r="32" spans="1:18" x14ac:dyDescent="0.2">
      <c r="A32">
        <v>34.1372706812</v>
      </c>
      <c r="B32">
        <v>25.734066714899999</v>
      </c>
      <c r="C32">
        <v>31</v>
      </c>
      <c r="D32">
        <f t="shared" si="0"/>
        <v>0.17816091954022989</v>
      </c>
    </row>
    <row r="33" spans="1:4" x14ac:dyDescent="0.2">
      <c r="A33">
        <v>31.633069303700001</v>
      </c>
      <c r="B33">
        <v>25.826982123600001</v>
      </c>
      <c r="C33">
        <v>32</v>
      </c>
      <c r="D33">
        <f t="shared" si="0"/>
        <v>0.18390804597701149</v>
      </c>
    </row>
    <row r="34" spans="1:4" x14ac:dyDescent="0.2">
      <c r="A34">
        <v>29.2051903708</v>
      </c>
      <c r="B34">
        <v>26.012375912100001</v>
      </c>
      <c r="C34">
        <v>33</v>
      </c>
      <c r="D34">
        <f t="shared" si="0"/>
        <v>0.18965517241379309</v>
      </c>
    </row>
    <row r="35" spans="1:4" x14ac:dyDescent="0.2">
      <c r="A35">
        <v>27.474431626299999</v>
      </c>
      <c r="B35">
        <v>26.012375912100001</v>
      </c>
      <c r="C35">
        <v>34</v>
      </c>
      <c r="D35">
        <f t="shared" si="0"/>
        <v>0.19540229885057472</v>
      </c>
    </row>
    <row r="36" spans="1:4" x14ac:dyDescent="0.2">
      <c r="A36">
        <v>27.0670324186</v>
      </c>
      <c r="B36">
        <v>26.012375912100001</v>
      </c>
      <c r="C36">
        <v>35</v>
      </c>
      <c r="D36">
        <f t="shared" si="0"/>
        <v>0.20114942528735633</v>
      </c>
    </row>
    <row r="37" spans="1:4" x14ac:dyDescent="0.2">
      <c r="A37">
        <v>27.474431626299999</v>
      </c>
      <c r="B37">
        <v>26.104854009099999</v>
      </c>
      <c r="C37">
        <v>36</v>
      </c>
      <c r="D37">
        <f t="shared" si="0"/>
        <v>0.20689655172413793</v>
      </c>
    </row>
    <row r="38" spans="1:4" x14ac:dyDescent="0.2">
      <c r="A38">
        <v>26.427376361099999</v>
      </c>
      <c r="B38">
        <v>26.104854009099999</v>
      </c>
      <c r="C38">
        <v>37</v>
      </c>
      <c r="D38">
        <f t="shared" si="0"/>
        <v>0.21264367816091953</v>
      </c>
    </row>
    <row r="39" spans="1:4" x14ac:dyDescent="0.2">
      <c r="A39">
        <v>28.369046293299998</v>
      </c>
      <c r="B39">
        <v>26.104854009099999</v>
      </c>
      <c r="C39">
        <v>38</v>
      </c>
      <c r="D39">
        <f t="shared" si="0"/>
        <v>0.21839080459770116</v>
      </c>
    </row>
    <row r="40" spans="1:4" x14ac:dyDescent="0.2">
      <c r="A40">
        <v>28.590384060800002</v>
      </c>
      <c r="B40">
        <v>26.151038298100001</v>
      </c>
      <c r="C40">
        <v>39</v>
      </c>
      <c r="D40">
        <f t="shared" si="0"/>
        <v>0.22413793103448276</v>
      </c>
    </row>
    <row r="41" spans="1:4" x14ac:dyDescent="0.2">
      <c r="A41">
        <v>28.146781214099999</v>
      </c>
      <c r="B41">
        <v>26.151038298100001</v>
      </c>
      <c r="C41">
        <v>40</v>
      </c>
      <c r="D41">
        <f t="shared" si="0"/>
        <v>0.22988505747126436</v>
      </c>
    </row>
    <row r="42" spans="1:4" x14ac:dyDescent="0.2">
      <c r="A42">
        <v>28.722741285000001</v>
      </c>
      <c r="B42">
        <v>26.151038298100001</v>
      </c>
      <c r="C42">
        <v>41</v>
      </c>
      <c r="D42">
        <f t="shared" si="0"/>
        <v>0.23563218390804597</v>
      </c>
    </row>
    <row r="43" spans="1:4" x14ac:dyDescent="0.2">
      <c r="A43">
        <v>28.457692723600001</v>
      </c>
      <c r="B43">
        <v>26.151038298100001</v>
      </c>
      <c r="C43">
        <v>42</v>
      </c>
      <c r="D43">
        <f t="shared" si="0"/>
        <v>0.2413793103448276</v>
      </c>
    </row>
    <row r="44" spans="1:4" x14ac:dyDescent="0.2">
      <c r="A44">
        <v>32.2928864987</v>
      </c>
      <c r="B44">
        <v>26.243297273700001</v>
      </c>
      <c r="C44">
        <v>43</v>
      </c>
      <c r="D44">
        <f t="shared" si="0"/>
        <v>0.2471264367816092</v>
      </c>
    </row>
    <row r="45" spans="1:4" x14ac:dyDescent="0.2">
      <c r="A45">
        <v>33.3049139381</v>
      </c>
      <c r="B45">
        <v>26.2893719275</v>
      </c>
      <c r="C45">
        <v>44</v>
      </c>
      <c r="D45">
        <f t="shared" si="0"/>
        <v>0.25287356321839083</v>
      </c>
    </row>
    <row r="46" spans="1:4" x14ac:dyDescent="0.2">
      <c r="A46">
        <v>32.700462935600001</v>
      </c>
      <c r="B46">
        <v>26.335410003900002</v>
      </c>
      <c r="C46">
        <v>45</v>
      </c>
      <c r="D46">
        <f t="shared" si="0"/>
        <v>0.25862068965517243</v>
      </c>
    </row>
    <row r="47" spans="1:4" x14ac:dyDescent="0.2">
      <c r="A47">
        <v>33.2648747414</v>
      </c>
      <c r="B47">
        <v>26.427376361099999</v>
      </c>
      <c r="C47">
        <v>46</v>
      </c>
      <c r="D47">
        <f t="shared" si="0"/>
        <v>0.26436781609195403</v>
      </c>
    </row>
    <row r="48" spans="1:4" x14ac:dyDescent="0.2">
      <c r="A48">
        <v>33.184686106199997</v>
      </c>
      <c r="B48">
        <v>26.473304611</v>
      </c>
      <c r="C48">
        <v>47</v>
      </c>
      <c r="D48">
        <f t="shared" si="0"/>
        <v>0.27011494252873564</v>
      </c>
    </row>
    <row r="49" spans="1:4" x14ac:dyDescent="0.2">
      <c r="A49">
        <v>33.184686106199997</v>
      </c>
      <c r="B49">
        <v>26.5191962213</v>
      </c>
      <c r="C49">
        <v>48</v>
      </c>
      <c r="D49">
        <f t="shared" si="0"/>
        <v>0.27586206896551724</v>
      </c>
    </row>
    <row r="50" spans="1:4" x14ac:dyDescent="0.2">
      <c r="A50">
        <v>32.128820962200002</v>
      </c>
      <c r="B50">
        <v>26.6108694636</v>
      </c>
      <c r="C50">
        <v>49</v>
      </c>
      <c r="D50">
        <f t="shared" si="0"/>
        <v>0.28160919540229884</v>
      </c>
    </row>
    <row r="51" spans="1:4" x14ac:dyDescent="0.2">
      <c r="A51">
        <v>33.144536645199999</v>
      </c>
      <c r="B51">
        <v>26.6108694636</v>
      </c>
      <c r="C51">
        <v>50</v>
      </c>
      <c r="D51">
        <f t="shared" si="0"/>
        <v>0.28735632183908044</v>
      </c>
    </row>
    <row r="52" spans="1:4" x14ac:dyDescent="0.2">
      <c r="A52">
        <v>32.169892845200003</v>
      </c>
      <c r="B52">
        <v>26.702395970800001</v>
      </c>
      <c r="C52">
        <v>51</v>
      </c>
      <c r="D52">
        <f t="shared" si="0"/>
        <v>0.29310344827586204</v>
      </c>
    </row>
    <row r="53" spans="1:4" x14ac:dyDescent="0.2">
      <c r="A53">
        <v>32.2928864987</v>
      </c>
      <c r="B53">
        <v>26.748104162899999</v>
      </c>
      <c r="C53">
        <v>52</v>
      </c>
      <c r="D53">
        <f t="shared" si="0"/>
        <v>0.2988505747126437</v>
      </c>
    </row>
    <row r="54" spans="1:4" x14ac:dyDescent="0.2">
      <c r="A54">
        <v>32.415547329900001</v>
      </c>
      <c r="B54">
        <v>26.748104162899999</v>
      </c>
      <c r="C54">
        <v>53</v>
      </c>
      <c r="D54">
        <f t="shared" si="0"/>
        <v>0.3045977011494253</v>
      </c>
    </row>
    <row r="55" spans="1:4" x14ac:dyDescent="0.2">
      <c r="A55">
        <v>33.144536645199999</v>
      </c>
      <c r="B55">
        <v>26.8850083271</v>
      </c>
      <c r="C55">
        <v>54</v>
      </c>
      <c r="D55">
        <f t="shared" si="0"/>
        <v>0.31034482758620691</v>
      </c>
    </row>
    <row r="56" spans="1:4" x14ac:dyDescent="0.2">
      <c r="A56">
        <v>32.415547329900001</v>
      </c>
      <c r="B56">
        <v>27.0670324186</v>
      </c>
      <c r="C56">
        <v>55</v>
      </c>
      <c r="D56">
        <f t="shared" si="0"/>
        <v>0.31609195402298851</v>
      </c>
    </row>
    <row r="57" spans="1:4" x14ac:dyDescent="0.2">
      <c r="A57">
        <v>33.2648747414</v>
      </c>
      <c r="B57">
        <v>27.0670324186</v>
      </c>
      <c r="C57">
        <v>56</v>
      </c>
      <c r="D57">
        <f t="shared" si="0"/>
        <v>0.32183908045977011</v>
      </c>
    </row>
    <row r="58" spans="1:4" x14ac:dyDescent="0.2">
      <c r="A58">
        <v>32.2928864987</v>
      </c>
      <c r="B58">
        <v>27.0670324186</v>
      </c>
      <c r="C58">
        <v>57</v>
      </c>
      <c r="D58">
        <f t="shared" si="0"/>
        <v>0.32758620689655171</v>
      </c>
    </row>
    <row r="59" spans="1:4" x14ac:dyDescent="0.2">
      <c r="A59">
        <v>29.074059371499999</v>
      </c>
      <c r="B59">
        <v>27.248467426600001</v>
      </c>
      <c r="C59">
        <v>58</v>
      </c>
      <c r="D59">
        <f t="shared" si="0"/>
        <v>0.33333333333333331</v>
      </c>
    </row>
    <row r="60" spans="1:4" x14ac:dyDescent="0.2">
      <c r="A60">
        <v>26.8850083271</v>
      </c>
      <c r="B60">
        <v>27.248467426600001</v>
      </c>
      <c r="C60">
        <v>59</v>
      </c>
      <c r="D60">
        <f t="shared" si="0"/>
        <v>0.33908045977011492</v>
      </c>
    </row>
    <row r="61" spans="1:4" x14ac:dyDescent="0.2">
      <c r="A61">
        <v>29.812708813099999</v>
      </c>
      <c r="B61">
        <v>27.248467426600001</v>
      </c>
      <c r="C61">
        <v>60</v>
      </c>
      <c r="D61">
        <f t="shared" si="0"/>
        <v>0.34482758620689657</v>
      </c>
    </row>
    <row r="62" spans="1:4" x14ac:dyDescent="0.2">
      <c r="A62">
        <v>30.752645551099999</v>
      </c>
      <c r="B62">
        <v>27.429312585400002</v>
      </c>
      <c r="C62">
        <v>61</v>
      </c>
      <c r="D62">
        <f t="shared" si="0"/>
        <v>0.35057471264367818</v>
      </c>
    </row>
    <row r="63" spans="1:4" x14ac:dyDescent="0.2">
      <c r="A63">
        <v>31.089977019999999</v>
      </c>
      <c r="B63">
        <v>27.429312585400002</v>
      </c>
      <c r="C63">
        <v>62</v>
      </c>
      <c r="D63">
        <f t="shared" si="0"/>
        <v>0.35632183908045978</v>
      </c>
    </row>
    <row r="64" spans="1:4" x14ac:dyDescent="0.2">
      <c r="A64">
        <v>29.855823932700002</v>
      </c>
      <c r="B64">
        <v>27.474431626299999</v>
      </c>
      <c r="C64">
        <v>63</v>
      </c>
      <c r="D64">
        <f t="shared" si="0"/>
        <v>0.36206896551724138</v>
      </c>
    </row>
    <row r="65" spans="1:4" x14ac:dyDescent="0.2">
      <c r="A65">
        <v>31.964163229899999</v>
      </c>
      <c r="B65">
        <v>27.474431626299999</v>
      </c>
      <c r="C65">
        <v>64</v>
      </c>
      <c r="D65">
        <f t="shared" si="0"/>
        <v>0.36781609195402298</v>
      </c>
    </row>
    <row r="66" spans="1:4" x14ac:dyDescent="0.2">
      <c r="A66">
        <v>28.810793743000001</v>
      </c>
      <c r="B66">
        <v>27.474431626299999</v>
      </c>
      <c r="C66">
        <v>65</v>
      </c>
      <c r="D66">
        <f t="shared" si="0"/>
        <v>0.37356321839080459</v>
      </c>
    </row>
    <row r="67" spans="1:4" x14ac:dyDescent="0.2">
      <c r="A67">
        <v>28.810793743000001</v>
      </c>
      <c r="B67">
        <v>27.474431626299999</v>
      </c>
      <c r="C67">
        <v>66</v>
      </c>
      <c r="D67">
        <f t="shared" ref="D67:D130" si="8">C67/$J$8</f>
        <v>0.37931034482758619</v>
      </c>
    </row>
    <row r="68" spans="1:4" x14ac:dyDescent="0.2">
      <c r="A68">
        <v>24.891300124899999</v>
      </c>
      <c r="B68">
        <v>27.519513746099999</v>
      </c>
      <c r="C68">
        <v>67</v>
      </c>
      <c r="D68">
        <f t="shared" si="8"/>
        <v>0.38505747126436779</v>
      </c>
    </row>
    <row r="69" spans="1:4" x14ac:dyDescent="0.2">
      <c r="A69">
        <v>26.151038298100001</v>
      </c>
      <c r="B69">
        <v>27.699472808100001</v>
      </c>
      <c r="C69">
        <v>68</v>
      </c>
      <c r="D69">
        <f t="shared" si="8"/>
        <v>0.39080459770114945</v>
      </c>
    </row>
    <row r="70" spans="1:4" x14ac:dyDescent="0.2">
      <c r="A70">
        <v>24.275374701</v>
      </c>
      <c r="B70">
        <v>27.699472808100001</v>
      </c>
      <c r="C70">
        <v>69</v>
      </c>
      <c r="D70">
        <f t="shared" si="8"/>
        <v>0.39655172413793105</v>
      </c>
    </row>
    <row r="71" spans="1:4" x14ac:dyDescent="0.2">
      <c r="A71">
        <v>24.749701622300002</v>
      </c>
      <c r="B71">
        <v>27.699472808100001</v>
      </c>
      <c r="C71">
        <v>70</v>
      </c>
      <c r="D71">
        <f t="shared" si="8"/>
        <v>0.40229885057471265</v>
      </c>
    </row>
    <row r="72" spans="1:4" x14ac:dyDescent="0.2">
      <c r="A72">
        <v>26.2893719275</v>
      </c>
      <c r="B72">
        <v>27.878840331900001</v>
      </c>
      <c r="C72">
        <v>71</v>
      </c>
      <c r="D72">
        <f t="shared" si="8"/>
        <v>0.40804597701149425</v>
      </c>
    </row>
    <row r="73" spans="1:4" x14ac:dyDescent="0.2">
      <c r="A73">
        <v>23.025492008499999</v>
      </c>
      <c r="B73">
        <v>27.878840331900001</v>
      </c>
      <c r="C73">
        <v>72</v>
      </c>
      <c r="D73">
        <f t="shared" si="8"/>
        <v>0.41379310344827586</v>
      </c>
    </row>
    <row r="74" spans="1:4" x14ac:dyDescent="0.2">
      <c r="A74">
        <v>21.900127134200002</v>
      </c>
      <c r="B74">
        <v>27.9235897151</v>
      </c>
      <c r="C74">
        <v>73</v>
      </c>
      <c r="D74">
        <f t="shared" si="8"/>
        <v>0.41954022988505746</v>
      </c>
    </row>
    <row r="75" spans="1:4" x14ac:dyDescent="0.2">
      <c r="A75">
        <v>27.699472808100001</v>
      </c>
      <c r="B75">
        <v>28.057615730999999</v>
      </c>
      <c r="C75">
        <v>74</v>
      </c>
      <c r="D75">
        <f t="shared" si="8"/>
        <v>0.42528735632183906</v>
      </c>
    </row>
    <row r="76" spans="1:4" x14ac:dyDescent="0.2">
      <c r="A76">
        <v>31.383191056400001</v>
      </c>
      <c r="B76">
        <v>28.146781214099999</v>
      </c>
      <c r="C76">
        <v>75</v>
      </c>
      <c r="D76">
        <f t="shared" si="8"/>
        <v>0.43103448275862066</v>
      </c>
    </row>
    <row r="77" spans="1:4" x14ac:dyDescent="0.2">
      <c r="A77">
        <v>33.224798801200002</v>
      </c>
      <c r="B77">
        <v>28.2802514917</v>
      </c>
      <c r="C77">
        <v>76</v>
      </c>
      <c r="D77">
        <f t="shared" si="8"/>
        <v>0.43678160919540232</v>
      </c>
    </row>
    <row r="78" spans="1:4" x14ac:dyDescent="0.2">
      <c r="A78">
        <v>32.251925605499999</v>
      </c>
      <c r="B78">
        <v>28.324667435599999</v>
      </c>
      <c r="C78">
        <v>77</v>
      </c>
      <c r="D78">
        <f t="shared" si="8"/>
        <v>0.44252873563218392</v>
      </c>
    </row>
    <row r="79" spans="1:4" x14ac:dyDescent="0.2">
      <c r="A79">
        <v>35.030455679200003</v>
      </c>
      <c r="B79">
        <v>28.369046293299998</v>
      </c>
      <c r="C79">
        <v>78</v>
      </c>
      <c r="D79">
        <f t="shared" si="8"/>
        <v>0.44827586206896552</v>
      </c>
    </row>
    <row r="80" spans="1:4" x14ac:dyDescent="0.2">
      <c r="A80">
        <v>33.8616112634</v>
      </c>
      <c r="B80">
        <v>28.413388058199999</v>
      </c>
      <c r="C80">
        <v>79</v>
      </c>
      <c r="D80">
        <f t="shared" si="8"/>
        <v>0.45402298850574713</v>
      </c>
    </row>
    <row r="81" spans="1:4" x14ac:dyDescent="0.2">
      <c r="A81">
        <v>32.741017526900002</v>
      </c>
      <c r="B81">
        <v>28.457692723600001</v>
      </c>
      <c r="C81">
        <v>80</v>
      </c>
      <c r="D81">
        <f t="shared" si="8"/>
        <v>0.45977011494252873</v>
      </c>
    </row>
    <row r="82" spans="1:4" x14ac:dyDescent="0.2">
      <c r="A82">
        <v>33.224798801200002</v>
      </c>
      <c r="B82">
        <v>28.457692723600001</v>
      </c>
      <c r="C82">
        <v>81</v>
      </c>
      <c r="D82">
        <f t="shared" si="8"/>
        <v>0.46551724137931033</v>
      </c>
    </row>
    <row r="83" spans="1:4" x14ac:dyDescent="0.2">
      <c r="A83">
        <v>30.027912269800002</v>
      </c>
      <c r="B83">
        <v>28.501960283300001</v>
      </c>
      <c r="C83">
        <v>82</v>
      </c>
      <c r="D83">
        <f t="shared" si="8"/>
        <v>0.47126436781609193</v>
      </c>
    </row>
    <row r="84" spans="1:4" x14ac:dyDescent="0.2">
      <c r="A84">
        <v>29.509861066999999</v>
      </c>
      <c r="B84">
        <v>28.590384060800002</v>
      </c>
      <c r="C84">
        <v>83</v>
      </c>
      <c r="D84">
        <f t="shared" si="8"/>
        <v>0.47701149425287354</v>
      </c>
    </row>
    <row r="85" spans="1:4" x14ac:dyDescent="0.2">
      <c r="A85">
        <v>31.383191056400001</v>
      </c>
      <c r="B85">
        <v>28.590384060800002</v>
      </c>
      <c r="C85">
        <v>84</v>
      </c>
      <c r="D85">
        <f t="shared" si="8"/>
        <v>0.48275862068965519</v>
      </c>
    </row>
    <row r="86" spans="1:4" x14ac:dyDescent="0.2">
      <c r="A86">
        <v>31.089977019999999</v>
      </c>
      <c r="B86">
        <v>28.590384060800002</v>
      </c>
      <c r="C86">
        <v>85</v>
      </c>
      <c r="D86">
        <f t="shared" si="8"/>
        <v>0.4885057471264368</v>
      </c>
    </row>
    <row r="87" spans="1:4" x14ac:dyDescent="0.2">
      <c r="A87">
        <v>31.424930221499999</v>
      </c>
      <c r="B87">
        <v>28.634540266799998</v>
      </c>
      <c r="C87">
        <v>86</v>
      </c>
      <c r="D87">
        <f t="shared" si="8"/>
        <v>0.4942528735632184</v>
      </c>
    </row>
    <row r="88" spans="1:4" x14ac:dyDescent="0.2">
      <c r="A88">
        <v>30.199405175900001</v>
      </c>
      <c r="B88">
        <v>28.634540266799998</v>
      </c>
      <c r="C88">
        <v>87</v>
      </c>
      <c r="D88">
        <f t="shared" si="8"/>
        <v>0.5</v>
      </c>
    </row>
    <row r="89" spans="1:4" x14ac:dyDescent="0.2">
      <c r="A89">
        <v>29.9419425303</v>
      </c>
      <c r="B89">
        <v>28.634540266799998</v>
      </c>
      <c r="C89">
        <v>88</v>
      </c>
      <c r="D89">
        <f t="shared" si="8"/>
        <v>0.50574712643678166</v>
      </c>
    </row>
    <row r="90" spans="1:4" x14ac:dyDescent="0.2">
      <c r="A90">
        <v>26.151038298100001</v>
      </c>
      <c r="B90">
        <v>28.634540266799998</v>
      </c>
      <c r="C90">
        <v>89</v>
      </c>
      <c r="D90">
        <f t="shared" si="8"/>
        <v>0.5114942528735632</v>
      </c>
    </row>
    <row r="91" spans="1:4" x14ac:dyDescent="0.2">
      <c r="A91">
        <v>28.501960283300001</v>
      </c>
      <c r="B91">
        <v>28.722741285000001</v>
      </c>
      <c r="C91">
        <v>90</v>
      </c>
      <c r="D91">
        <f t="shared" si="8"/>
        <v>0.51724137931034486</v>
      </c>
    </row>
    <row r="92" spans="1:4" x14ac:dyDescent="0.2">
      <c r="A92">
        <v>27.878840331900001</v>
      </c>
      <c r="B92">
        <v>28.7667860866</v>
      </c>
      <c r="C92">
        <v>91</v>
      </c>
      <c r="D92">
        <f t="shared" si="8"/>
        <v>0.52298850574712641</v>
      </c>
    </row>
    <row r="93" spans="1:4" x14ac:dyDescent="0.2">
      <c r="A93">
        <v>28.590384060800002</v>
      </c>
      <c r="B93">
        <v>28.810793743000001</v>
      </c>
      <c r="C93">
        <v>92</v>
      </c>
      <c r="D93">
        <f t="shared" si="8"/>
        <v>0.52873563218390807</v>
      </c>
    </row>
    <row r="94" spans="1:4" x14ac:dyDescent="0.2">
      <c r="A94">
        <v>26.151038298100001</v>
      </c>
      <c r="B94">
        <v>28.810793743000001</v>
      </c>
      <c r="C94">
        <v>93</v>
      </c>
      <c r="D94">
        <f t="shared" si="8"/>
        <v>0.53448275862068961</v>
      </c>
    </row>
    <row r="95" spans="1:4" x14ac:dyDescent="0.2">
      <c r="A95">
        <v>28.634540266799998</v>
      </c>
      <c r="B95">
        <v>29.074059371499999</v>
      </c>
      <c r="C95">
        <v>94</v>
      </c>
      <c r="D95">
        <f t="shared" si="8"/>
        <v>0.54022988505747127</v>
      </c>
    </row>
    <row r="96" spans="1:4" x14ac:dyDescent="0.2">
      <c r="A96">
        <v>26.151038298100001</v>
      </c>
      <c r="B96">
        <v>29.074059371499999</v>
      </c>
      <c r="C96">
        <v>95</v>
      </c>
      <c r="D96">
        <f t="shared" si="8"/>
        <v>0.54597701149425293</v>
      </c>
    </row>
    <row r="97" spans="1:4" x14ac:dyDescent="0.2">
      <c r="A97">
        <v>27.519513746099999</v>
      </c>
      <c r="B97">
        <v>29.074059371499999</v>
      </c>
      <c r="C97">
        <v>96</v>
      </c>
      <c r="D97">
        <f t="shared" si="8"/>
        <v>0.55172413793103448</v>
      </c>
    </row>
    <row r="98" spans="1:4" x14ac:dyDescent="0.2">
      <c r="A98">
        <v>25.734066714899999</v>
      </c>
      <c r="B98">
        <v>29.074059371499999</v>
      </c>
      <c r="C98">
        <v>97</v>
      </c>
      <c r="D98">
        <f t="shared" si="8"/>
        <v>0.55747126436781613</v>
      </c>
    </row>
    <row r="99" spans="1:4" x14ac:dyDescent="0.2">
      <c r="A99">
        <v>29.074059371499999</v>
      </c>
      <c r="B99">
        <v>29.2051903708</v>
      </c>
      <c r="C99">
        <v>98</v>
      </c>
      <c r="D99">
        <f t="shared" si="8"/>
        <v>0.56321839080459768</v>
      </c>
    </row>
    <row r="100" spans="1:4" x14ac:dyDescent="0.2">
      <c r="A100">
        <v>25.687554445499998</v>
      </c>
      <c r="B100">
        <v>29.335986698199999</v>
      </c>
      <c r="C100">
        <v>99</v>
      </c>
      <c r="D100">
        <f t="shared" si="8"/>
        <v>0.56896551724137934</v>
      </c>
    </row>
    <row r="101" spans="1:4" x14ac:dyDescent="0.2">
      <c r="A101">
        <v>25.454448201799998</v>
      </c>
      <c r="B101">
        <v>29.509861066999999</v>
      </c>
      <c r="C101">
        <v>100</v>
      </c>
      <c r="D101">
        <f t="shared" si="8"/>
        <v>0.57471264367816088</v>
      </c>
    </row>
    <row r="102" spans="1:4" x14ac:dyDescent="0.2">
      <c r="A102">
        <v>26.335410003900002</v>
      </c>
      <c r="B102">
        <v>29.596575037499999</v>
      </c>
      <c r="C102">
        <v>101</v>
      </c>
      <c r="D102">
        <f t="shared" si="8"/>
        <v>0.58045977011494254</v>
      </c>
    </row>
    <row r="103" spans="1:4" x14ac:dyDescent="0.2">
      <c r="A103">
        <v>26.104854009099999</v>
      </c>
      <c r="B103">
        <v>29.812708813099999</v>
      </c>
      <c r="C103">
        <v>102</v>
      </c>
      <c r="D103">
        <f t="shared" si="8"/>
        <v>0.58620689655172409</v>
      </c>
    </row>
    <row r="104" spans="1:4" x14ac:dyDescent="0.2">
      <c r="A104">
        <v>26.243297273700001</v>
      </c>
      <c r="B104">
        <v>29.812708813099999</v>
      </c>
      <c r="C104">
        <v>103</v>
      </c>
      <c r="D104">
        <f t="shared" si="8"/>
        <v>0.59195402298850575</v>
      </c>
    </row>
    <row r="105" spans="1:4" x14ac:dyDescent="0.2">
      <c r="A105">
        <v>26.012375912100001</v>
      </c>
      <c r="B105">
        <v>29.855823932700002</v>
      </c>
      <c r="C105">
        <v>104</v>
      </c>
      <c r="D105">
        <f t="shared" si="8"/>
        <v>0.5977011494252874</v>
      </c>
    </row>
    <row r="106" spans="1:4" x14ac:dyDescent="0.2">
      <c r="A106">
        <v>28.057615730999999</v>
      </c>
      <c r="B106">
        <v>29.898901838600001</v>
      </c>
      <c r="C106">
        <v>105</v>
      </c>
      <c r="D106">
        <f t="shared" si="8"/>
        <v>0.60344827586206895</v>
      </c>
    </row>
    <row r="107" spans="1:4" x14ac:dyDescent="0.2">
      <c r="A107">
        <v>24.370526381000001</v>
      </c>
      <c r="B107">
        <v>29.9419425303</v>
      </c>
      <c r="C107">
        <v>106</v>
      </c>
      <c r="D107">
        <f t="shared" si="8"/>
        <v>0.60919540229885061</v>
      </c>
    </row>
    <row r="108" spans="1:4" x14ac:dyDescent="0.2">
      <c r="A108">
        <v>35.145545499699999</v>
      </c>
      <c r="B108">
        <v>30.027912269800002</v>
      </c>
      <c r="C108">
        <v>107</v>
      </c>
      <c r="D108">
        <f t="shared" si="8"/>
        <v>0.61494252873563215</v>
      </c>
    </row>
    <row r="109" spans="1:4" x14ac:dyDescent="0.2">
      <c r="A109">
        <v>31.089977019999999</v>
      </c>
      <c r="B109">
        <v>30.027912269800002</v>
      </c>
      <c r="C109">
        <v>108</v>
      </c>
      <c r="D109">
        <f t="shared" si="8"/>
        <v>0.62068965517241381</v>
      </c>
    </row>
    <row r="110" spans="1:4" x14ac:dyDescent="0.2">
      <c r="A110">
        <v>31.8816121397</v>
      </c>
      <c r="B110">
        <v>30.199405175900001</v>
      </c>
      <c r="C110">
        <v>109</v>
      </c>
      <c r="D110">
        <f t="shared" si="8"/>
        <v>0.62643678160919536</v>
      </c>
    </row>
    <row r="111" spans="1:4" x14ac:dyDescent="0.2">
      <c r="A111">
        <v>32.087712066800002</v>
      </c>
      <c r="B111">
        <v>30.327634119100001</v>
      </c>
      <c r="C111">
        <v>110</v>
      </c>
      <c r="D111">
        <f t="shared" si="8"/>
        <v>0.63218390804597702</v>
      </c>
    </row>
    <row r="112" spans="1:4" x14ac:dyDescent="0.2">
      <c r="A112">
        <v>30.370302679000002</v>
      </c>
      <c r="B112">
        <v>30.370302679000002</v>
      </c>
      <c r="C112">
        <v>111</v>
      </c>
      <c r="D112">
        <f t="shared" si="8"/>
        <v>0.63793103448275867</v>
      </c>
    </row>
    <row r="113" spans="1:4" x14ac:dyDescent="0.2">
      <c r="A113">
        <v>29.812708813099999</v>
      </c>
      <c r="B113">
        <v>30.625532718700001</v>
      </c>
      <c r="C113">
        <v>112</v>
      </c>
      <c r="D113">
        <f t="shared" si="8"/>
        <v>0.64367816091954022</v>
      </c>
    </row>
    <row r="114" spans="1:4" x14ac:dyDescent="0.2">
      <c r="A114">
        <v>30.625532718700001</v>
      </c>
      <c r="B114">
        <v>30.752645551099999</v>
      </c>
      <c r="C114">
        <v>113</v>
      </c>
      <c r="D114">
        <f t="shared" si="8"/>
        <v>0.64942528735632188</v>
      </c>
    </row>
    <row r="115" spans="1:4" x14ac:dyDescent="0.2">
      <c r="A115">
        <v>29.335986698199999</v>
      </c>
      <c r="B115">
        <v>31.089977019999999</v>
      </c>
      <c r="C115">
        <v>114</v>
      </c>
      <c r="D115">
        <f t="shared" si="8"/>
        <v>0.65517241379310343</v>
      </c>
    </row>
    <row r="116" spans="1:4" x14ac:dyDescent="0.2">
      <c r="A116">
        <v>29.898901838600001</v>
      </c>
      <c r="B116">
        <v>31.089977019999999</v>
      </c>
      <c r="C116">
        <v>115</v>
      </c>
      <c r="D116">
        <f t="shared" si="8"/>
        <v>0.66091954022988508</v>
      </c>
    </row>
    <row r="117" spans="1:4" x14ac:dyDescent="0.2">
      <c r="A117">
        <v>28.7667860866</v>
      </c>
      <c r="B117">
        <v>31.089977019999999</v>
      </c>
      <c r="C117">
        <v>116</v>
      </c>
      <c r="D117">
        <f t="shared" si="8"/>
        <v>0.66666666666666663</v>
      </c>
    </row>
    <row r="118" spans="1:4" x14ac:dyDescent="0.2">
      <c r="A118">
        <v>27.9235897151</v>
      </c>
      <c r="B118">
        <v>31.2158630578</v>
      </c>
      <c r="C118">
        <v>117</v>
      </c>
      <c r="D118">
        <f t="shared" si="8"/>
        <v>0.67241379310344829</v>
      </c>
    </row>
    <row r="119" spans="1:4" x14ac:dyDescent="0.2">
      <c r="A119">
        <v>28.634540266799998</v>
      </c>
      <c r="B119">
        <v>31.383191056400001</v>
      </c>
      <c r="C119">
        <v>118</v>
      </c>
      <c r="D119">
        <f t="shared" si="8"/>
        <v>0.67816091954022983</v>
      </c>
    </row>
    <row r="120" spans="1:4" x14ac:dyDescent="0.2">
      <c r="A120">
        <v>31.508297186499998</v>
      </c>
      <c r="B120">
        <v>31.383191056400001</v>
      </c>
      <c r="C120">
        <v>119</v>
      </c>
      <c r="D120">
        <f t="shared" si="8"/>
        <v>0.68390804597701149</v>
      </c>
    </row>
    <row r="121" spans="1:4" x14ac:dyDescent="0.2">
      <c r="A121">
        <v>28.2802514917</v>
      </c>
      <c r="B121">
        <v>31.424930221499999</v>
      </c>
      <c r="C121">
        <v>120</v>
      </c>
      <c r="D121">
        <f t="shared" si="8"/>
        <v>0.68965517241379315</v>
      </c>
    </row>
    <row r="122" spans="1:4" x14ac:dyDescent="0.2">
      <c r="A122">
        <v>26.748104162899999</v>
      </c>
      <c r="B122">
        <v>31.466632263099999</v>
      </c>
      <c r="C122">
        <v>121</v>
      </c>
      <c r="D122">
        <f t="shared" si="8"/>
        <v>0.6954022988505747</v>
      </c>
    </row>
    <row r="123" spans="1:4" x14ac:dyDescent="0.2">
      <c r="A123">
        <v>27.248467426600001</v>
      </c>
      <c r="B123">
        <v>31.466632263099999</v>
      </c>
      <c r="C123">
        <v>122</v>
      </c>
      <c r="D123">
        <f t="shared" si="8"/>
        <v>0.70114942528735635</v>
      </c>
    </row>
    <row r="124" spans="1:4" x14ac:dyDescent="0.2">
      <c r="A124">
        <v>29.074059371499999</v>
      </c>
      <c r="B124">
        <v>31.508297186499998</v>
      </c>
      <c r="C124">
        <v>123</v>
      </c>
      <c r="D124">
        <f t="shared" si="8"/>
        <v>0.7068965517241379</v>
      </c>
    </row>
    <row r="125" spans="1:4" x14ac:dyDescent="0.2">
      <c r="A125">
        <v>27.474431626299999</v>
      </c>
      <c r="B125">
        <v>31.508297186499998</v>
      </c>
      <c r="C125">
        <v>124</v>
      </c>
      <c r="D125">
        <f t="shared" si="8"/>
        <v>0.71264367816091956</v>
      </c>
    </row>
    <row r="126" spans="1:4" x14ac:dyDescent="0.2">
      <c r="A126">
        <v>27.429312585400002</v>
      </c>
      <c r="B126">
        <v>31.591515700999999</v>
      </c>
      <c r="C126">
        <v>125</v>
      </c>
      <c r="D126">
        <f t="shared" si="8"/>
        <v>0.7183908045977011</v>
      </c>
    </row>
    <row r="127" spans="1:4" x14ac:dyDescent="0.2">
      <c r="A127">
        <v>27.474431626299999</v>
      </c>
      <c r="B127">
        <v>31.633069303700001</v>
      </c>
      <c r="C127">
        <v>126</v>
      </c>
      <c r="D127">
        <f t="shared" si="8"/>
        <v>0.72413793103448276</v>
      </c>
    </row>
    <row r="128" spans="1:4" x14ac:dyDescent="0.2">
      <c r="A128">
        <v>25.267310500299999</v>
      </c>
      <c r="B128">
        <v>31.7989128243</v>
      </c>
      <c r="C128">
        <v>127</v>
      </c>
      <c r="D128">
        <f t="shared" si="8"/>
        <v>0.72988505747126442</v>
      </c>
    </row>
    <row r="129" spans="1:4" x14ac:dyDescent="0.2">
      <c r="A129">
        <v>25.641005824299999</v>
      </c>
      <c r="B129">
        <v>31.8816121397</v>
      </c>
      <c r="C129">
        <v>128</v>
      </c>
      <c r="D129">
        <f t="shared" si="8"/>
        <v>0.73563218390804597</v>
      </c>
    </row>
    <row r="130" spans="1:4" x14ac:dyDescent="0.2">
      <c r="A130">
        <v>27.0670324186</v>
      </c>
      <c r="B130">
        <v>31.922906209499999</v>
      </c>
      <c r="C130">
        <v>129</v>
      </c>
      <c r="D130">
        <f t="shared" si="8"/>
        <v>0.74137931034482762</v>
      </c>
    </row>
    <row r="131" spans="1:4" x14ac:dyDescent="0.2">
      <c r="A131">
        <v>27.878840331900001</v>
      </c>
      <c r="B131">
        <v>31.922906209499999</v>
      </c>
      <c r="C131">
        <v>130</v>
      </c>
      <c r="D131">
        <f t="shared" ref="D131:D175" si="9">C131/$J$8</f>
        <v>0.74712643678160917</v>
      </c>
    </row>
    <row r="132" spans="1:4" x14ac:dyDescent="0.2">
      <c r="A132">
        <v>24.6077797381</v>
      </c>
      <c r="B132">
        <v>31.922906209499999</v>
      </c>
      <c r="C132">
        <v>131</v>
      </c>
      <c r="D132">
        <f t="shared" si="9"/>
        <v>0.75287356321839083</v>
      </c>
    </row>
    <row r="133" spans="1:4" x14ac:dyDescent="0.2">
      <c r="A133">
        <v>25.594420870099999</v>
      </c>
      <c r="B133">
        <v>31.922906209499999</v>
      </c>
      <c r="C133">
        <v>132</v>
      </c>
      <c r="D133">
        <f t="shared" si="9"/>
        <v>0.75862068965517238</v>
      </c>
    </row>
    <row r="134" spans="1:4" x14ac:dyDescent="0.2">
      <c r="A134">
        <v>25.826982123600001</v>
      </c>
      <c r="B134">
        <v>31.922906209499999</v>
      </c>
      <c r="C134">
        <v>133</v>
      </c>
      <c r="D134">
        <f t="shared" si="9"/>
        <v>0.76436781609195403</v>
      </c>
    </row>
    <row r="135" spans="1:4" x14ac:dyDescent="0.2">
      <c r="A135">
        <v>26.012375912100001</v>
      </c>
      <c r="B135">
        <v>31.964163229899999</v>
      </c>
      <c r="C135">
        <v>134</v>
      </c>
      <c r="D135">
        <f t="shared" si="9"/>
        <v>0.77011494252873558</v>
      </c>
    </row>
    <row r="136" spans="1:4" x14ac:dyDescent="0.2">
      <c r="A136">
        <v>25.407718108899999</v>
      </c>
      <c r="B136">
        <v>32.087712066800002</v>
      </c>
      <c r="C136">
        <v>135</v>
      </c>
      <c r="D136">
        <f t="shared" si="9"/>
        <v>0.77586206896551724</v>
      </c>
    </row>
    <row r="137" spans="1:4" x14ac:dyDescent="0.2">
      <c r="A137">
        <v>26.104854009099999</v>
      </c>
      <c r="B137">
        <v>32.128820962200002</v>
      </c>
      <c r="C137">
        <v>136</v>
      </c>
      <c r="D137">
        <f t="shared" si="9"/>
        <v>0.7816091954022989</v>
      </c>
    </row>
    <row r="138" spans="1:4" x14ac:dyDescent="0.2">
      <c r="A138">
        <v>26.702395970800001</v>
      </c>
      <c r="B138">
        <v>32.169892845200003</v>
      </c>
      <c r="C138">
        <v>137</v>
      </c>
      <c r="D138">
        <f t="shared" si="9"/>
        <v>0.78735632183908044</v>
      </c>
    </row>
    <row r="139" spans="1:4" x14ac:dyDescent="0.2">
      <c r="A139">
        <v>27.699472808100001</v>
      </c>
      <c r="B139">
        <v>32.251925605499999</v>
      </c>
      <c r="C139">
        <v>138</v>
      </c>
      <c r="D139">
        <f t="shared" si="9"/>
        <v>0.7931034482758621</v>
      </c>
    </row>
    <row r="140" spans="1:4" x14ac:dyDescent="0.2">
      <c r="A140">
        <v>28.634540266799998</v>
      </c>
      <c r="B140">
        <v>32.251925605499999</v>
      </c>
      <c r="C140">
        <v>139</v>
      </c>
      <c r="D140">
        <f t="shared" si="9"/>
        <v>0.79885057471264365</v>
      </c>
    </row>
    <row r="141" spans="1:4" x14ac:dyDescent="0.2">
      <c r="A141">
        <v>29.074059371499999</v>
      </c>
      <c r="B141">
        <v>32.2928864987</v>
      </c>
      <c r="C141">
        <v>140</v>
      </c>
      <c r="D141">
        <f t="shared" si="9"/>
        <v>0.8045977011494253</v>
      </c>
    </row>
    <row r="142" spans="1:4" x14ac:dyDescent="0.2">
      <c r="A142">
        <v>32.619243071200003</v>
      </c>
      <c r="B142">
        <v>32.2928864987</v>
      </c>
      <c r="C142">
        <v>141</v>
      </c>
      <c r="D142">
        <f t="shared" si="9"/>
        <v>0.81034482758620685</v>
      </c>
    </row>
    <row r="143" spans="1:4" x14ac:dyDescent="0.2">
      <c r="A143">
        <v>31.466632263099999</v>
      </c>
      <c r="B143">
        <v>32.2928864987</v>
      </c>
      <c r="C143">
        <v>142</v>
      </c>
      <c r="D143">
        <f t="shared" si="9"/>
        <v>0.81609195402298851</v>
      </c>
    </row>
    <row r="144" spans="1:4" x14ac:dyDescent="0.2">
      <c r="A144">
        <v>29.596575037499999</v>
      </c>
      <c r="B144">
        <v>32.415547329900001</v>
      </c>
      <c r="C144">
        <v>143</v>
      </c>
      <c r="D144">
        <f t="shared" si="9"/>
        <v>0.82183908045977017</v>
      </c>
    </row>
    <row r="145" spans="1:4" x14ac:dyDescent="0.2">
      <c r="A145">
        <v>28.634540266799998</v>
      </c>
      <c r="B145">
        <v>32.415547329900001</v>
      </c>
      <c r="C145">
        <v>144</v>
      </c>
      <c r="D145">
        <f t="shared" si="9"/>
        <v>0.82758620689655171</v>
      </c>
    </row>
    <row r="146" spans="1:4" x14ac:dyDescent="0.2">
      <c r="A146">
        <v>28.324667435599999</v>
      </c>
      <c r="B146">
        <v>32.537875568099999</v>
      </c>
      <c r="C146">
        <v>145</v>
      </c>
      <c r="D146">
        <f t="shared" si="9"/>
        <v>0.83333333333333337</v>
      </c>
    </row>
    <row r="147" spans="1:4" x14ac:dyDescent="0.2">
      <c r="A147">
        <v>27.699472808100001</v>
      </c>
      <c r="B147">
        <v>32.619243071200003</v>
      </c>
      <c r="C147">
        <v>146</v>
      </c>
      <c r="D147">
        <f t="shared" si="9"/>
        <v>0.83908045977011492</v>
      </c>
    </row>
    <row r="148" spans="1:4" x14ac:dyDescent="0.2">
      <c r="A148">
        <v>28.457692723600001</v>
      </c>
      <c r="B148">
        <v>32.619243071200003</v>
      </c>
      <c r="C148">
        <v>147</v>
      </c>
      <c r="D148">
        <f t="shared" si="9"/>
        <v>0.84482758620689657</v>
      </c>
    </row>
    <row r="149" spans="1:4" x14ac:dyDescent="0.2">
      <c r="A149">
        <v>26.104854009099999</v>
      </c>
      <c r="B149">
        <v>32.619243071200003</v>
      </c>
      <c r="C149">
        <v>148</v>
      </c>
      <c r="D149">
        <f t="shared" si="9"/>
        <v>0.85057471264367812</v>
      </c>
    </row>
    <row r="150" spans="1:4" x14ac:dyDescent="0.2">
      <c r="A150">
        <v>26.5191962213</v>
      </c>
      <c r="B150">
        <v>32.700462935600001</v>
      </c>
      <c r="C150">
        <v>149</v>
      </c>
      <c r="D150">
        <f t="shared" si="9"/>
        <v>0.85632183908045978</v>
      </c>
    </row>
    <row r="151" spans="1:4" x14ac:dyDescent="0.2">
      <c r="A151">
        <v>27.0670324186</v>
      </c>
      <c r="B151">
        <v>32.741017526900002</v>
      </c>
      <c r="C151">
        <v>150</v>
      </c>
      <c r="D151">
        <f t="shared" si="9"/>
        <v>0.86206896551724133</v>
      </c>
    </row>
    <row r="152" spans="1:4" x14ac:dyDescent="0.2">
      <c r="A152">
        <v>25.407718108899999</v>
      </c>
      <c r="B152">
        <v>32.741017526900002</v>
      </c>
      <c r="C152">
        <v>151</v>
      </c>
      <c r="D152">
        <f t="shared" si="9"/>
        <v>0.86781609195402298</v>
      </c>
    </row>
    <row r="153" spans="1:4" x14ac:dyDescent="0.2">
      <c r="A153">
        <v>25.594420870099999</v>
      </c>
      <c r="B153">
        <v>32.741017526900002</v>
      </c>
      <c r="C153">
        <v>152</v>
      </c>
      <c r="D153">
        <f t="shared" si="9"/>
        <v>0.87356321839080464</v>
      </c>
    </row>
    <row r="154" spans="1:4" x14ac:dyDescent="0.2">
      <c r="A154">
        <v>25.594420870099999</v>
      </c>
      <c r="B154">
        <v>33.1043504071</v>
      </c>
      <c r="C154">
        <v>153</v>
      </c>
      <c r="D154">
        <f t="shared" si="9"/>
        <v>0.87931034482758619</v>
      </c>
    </row>
    <row r="155" spans="1:4" x14ac:dyDescent="0.2">
      <c r="A155">
        <v>24.560400690600002</v>
      </c>
      <c r="B155">
        <v>33.144536645199999</v>
      </c>
      <c r="C155">
        <v>154</v>
      </c>
      <c r="D155">
        <f t="shared" si="9"/>
        <v>0.88505747126436785</v>
      </c>
    </row>
    <row r="156" spans="1:4" x14ac:dyDescent="0.2">
      <c r="A156">
        <v>24.1323795946</v>
      </c>
      <c r="B156">
        <v>33.144536645199999</v>
      </c>
      <c r="C156">
        <v>155</v>
      </c>
      <c r="D156">
        <f t="shared" si="9"/>
        <v>0.89080459770114939</v>
      </c>
    </row>
    <row r="157" spans="1:4" x14ac:dyDescent="0.2">
      <c r="A157">
        <v>24.560400690600002</v>
      </c>
      <c r="B157">
        <v>33.184686106199997</v>
      </c>
      <c r="C157">
        <v>156</v>
      </c>
      <c r="D157">
        <f t="shared" si="9"/>
        <v>0.89655172413793105</v>
      </c>
    </row>
    <row r="158" spans="1:4" x14ac:dyDescent="0.2">
      <c r="A158">
        <v>24.1323795946</v>
      </c>
      <c r="B158">
        <v>33.184686106199997</v>
      </c>
      <c r="C158">
        <v>157</v>
      </c>
      <c r="D158">
        <f t="shared" si="9"/>
        <v>0.9022988505747126</v>
      </c>
    </row>
    <row r="159" spans="1:4" x14ac:dyDescent="0.2">
      <c r="A159">
        <v>24.418048627200001</v>
      </c>
      <c r="B159">
        <v>33.224798801200002</v>
      </c>
      <c r="C159">
        <v>158</v>
      </c>
      <c r="D159">
        <f t="shared" si="9"/>
        <v>0.90804597701149425</v>
      </c>
    </row>
    <row r="160" spans="1:4" x14ac:dyDescent="0.2">
      <c r="A160">
        <v>24.985519163199999</v>
      </c>
      <c r="B160">
        <v>33.224798801200002</v>
      </c>
      <c r="C160">
        <v>159</v>
      </c>
      <c r="D160">
        <f t="shared" si="9"/>
        <v>0.91379310344827591</v>
      </c>
    </row>
    <row r="161" spans="1:4" x14ac:dyDescent="0.2">
      <c r="A161">
        <v>26.748104162899999</v>
      </c>
      <c r="B161">
        <v>33.2648747414</v>
      </c>
      <c r="C161">
        <v>160</v>
      </c>
      <c r="D161">
        <f t="shared" si="9"/>
        <v>0.91954022988505746</v>
      </c>
    </row>
    <row r="162" spans="1:4" x14ac:dyDescent="0.2">
      <c r="A162">
        <v>27.248467426600001</v>
      </c>
      <c r="B162">
        <v>33.2648747414</v>
      </c>
      <c r="C162">
        <v>161</v>
      </c>
      <c r="D162">
        <f t="shared" si="9"/>
        <v>0.92528735632183912</v>
      </c>
    </row>
    <row r="163" spans="1:4" x14ac:dyDescent="0.2">
      <c r="A163">
        <v>26.6108694636</v>
      </c>
      <c r="B163">
        <v>33.3049139381</v>
      </c>
      <c r="C163">
        <v>162</v>
      </c>
      <c r="D163">
        <f t="shared" si="9"/>
        <v>0.93103448275862066</v>
      </c>
    </row>
    <row r="164" spans="1:4" x14ac:dyDescent="0.2">
      <c r="A164">
        <v>27.248467426600001</v>
      </c>
      <c r="B164">
        <v>33.8616112634</v>
      </c>
      <c r="C164">
        <v>163</v>
      </c>
      <c r="D164">
        <f t="shared" si="9"/>
        <v>0.93678160919540232</v>
      </c>
    </row>
    <row r="165" spans="1:4" x14ac:dyDescent="0.2">
      <c r="A165">
        <v>27.429312585400002</v>
      </c>
      <c r="B165">
        <v>33.8616112634</v>
      </c>
      <c r="C165">
        <v>164</v>
      </c>
      <c r="D165">
        <f t="shared" si="9"/>
        <v>0.94252873563218387</v>
      </c>
    </row>
    <row r="166" spans="1:4" x14ac:dyDescent="0.2">
      <c r="A166">
        <v>26.473304611</v>
      </c>
      <c r="B166">
        <v>33.9405536915</v>
      </c>
      <c r="C166">
        <v>165</v>
      </c>
      <c r="D166">
        <f t="shared" si="9"/>
        <v>0.94827586206896552</v>
      </c>
    </row>
    <row r="167" spans="1:4" x14ac:dyDescent="0.2">
      <c r="A167">
        <v>26.6108694636</v>
      </c>
      <c r="B167">
        <v>34.1372706812</v>
      </c>
      <c r="C167">
        <v>166</v>
      </c>
      <c r="D167">
        <f t="shared" si="9"/>
        <v>0.95402298850574707</v>
      </c>
    </row>
    <row r="168" spans="1:4" x14ac:dyDescent="0.2">
      <c r="A168">
        <v>26.012375912100001</v>
      </c>
      <c r="B168">
        <v>34.605675551600001</v>
      </c>
      <c r="C168">
        <v>167</v>
      </c>
      <c r="D168">
        <f t="shared" si="9"/>
        <v>0.95977011494252873</v>
      </c>
    </row>
    <row r="169" spans="1:4" x14ac:dyDescent="0.2">
      <c r="A169">
        <v>24.985519163199999</v>
      </c>
      <c r="B169">
        <v>35.030455679200003</v>
      </c>
      <c r="C169">
        <v>168</v>
      </c>
      <c r="D169">
        <f t="shared" si="9"/>
        <v>0.96551724137931039</v>
      </c>
    </row>
    <row r="170" spans="1:4" x14ac:dyDescent="0.2">
      <c r="A170">
        <v>25.407718108899999</v>
      </c>
      <c r="B170">
        <v>35.145545499699999</v>
      </c>
      <c r="C170">
        <v>169</v>
      </c>
      <c r="D170">
        <f t="shared" si="9"/>
        <v>0.97126436781609193</v>
      </c>
    </row>
    <row r="171" spans="1:4" x14ac:dyDescent="0.2">
      <c r="A171">
        <v>25.407718108899999</v>
      </c>
      <c r="B171">
        <v>35.602663525399997</v>
      </c>
      <c r="C171">
        <v>170</v>
      </c>
      <c r="D171">
        <f t="shared" si="9"/>
        <v>0.97701149425287359</v>
      </c>
    </row>
    <row r="172" spans="1:4" x14ac:dyDescent="0.2">
      <c r="A172">
        <v>24.796937085500002</v>
      </c>
      <c r="B172">
        <v>35.904538410000001</v>
      </c>
      <c r="C172">
        <v>171</v>
      </c>
      <c r="D172">
        <f t="shared" si="9"/>
        <v>0.98275862068965514</v>
      </c>
    </row>
    <row r="173" spans="1:4" x14ac:dyDescent="0.2">
      <c r="A173">
        <v>24.1323795946</v>
      </c>
      <c r="B173">
        <v>35.979649638799998</v>
      </c>
      <c r="C173">
        <v>172</v>
      </c>
      <c r="D173">
        <f t="shared" si="9"/>
        <v>0.9885057471264368</v>
      </c>
    </row>
    <row r="174" spans="1:4" x14ac:dyDescent="0.2">
      <c r="A174">
        <v>24.1323795946</v>
      </c>
      <c r="B174">
        <v>36.054618166499999</v>
      </c>
      <c r="C174">
        <v>173</v>
      </c>
      <c r="D174">
        <f t="shared" si="9"/>
        <v>0.99425287356321834</v>
      </c>
    </row>
    <row r="175" spans="1:4" x14ac:dyDescent="0.2">
      <c r="A175">
        <v>24.985519163199999</v>
      </c>
      <c r="B175">
        <v>37.1984981632</v>
      </c>
      <c r="C175">
        <v>174</v>
      </c>
      <c r="D175">
        <f t="shared" si="9"/>
        <v>1</v>
      </c>
    </row>
  </sheetData>
  <sortState xmlns:xlrd2="http://schemas.microsoft.com/office/spreadsheetml/2017/richdata2" ref="B2:B175">
    <sortCondition ref="B2"/>
  </sortState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Schweizer_Jamieson_2001</vt:lpstr>
      <vt:lpstr>Figure 2A</vt:lpstr>
    </vt:vector>
  </TitlesOfParts>
  <Company>Particles and Grains Laboratory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Itai Einav</dc:creator>
  <cp:lastModifiedBy>Microsoft Office User</cp:lastModifiedBy>
  <dcterms:created xsi:type="dcterms:W3CDTF">2017-03-01T01:23:46Z</dcterms:created>
  <dcterms:modified xsi:type="dcterms:W3CDTF">2019-06-11T23:26:14Z</dcterms:modified>
</cp:coreProperties>
</file>