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kraemu89\non_public\Publications\Lara_Vero\final_20181016\suppl\suppl_datasets\"/>
    </mc:Choice>
  </mc:AlternateContent>
  <bookViews>
    <workbookView xWindow="0" yWindow="0" windowWidth="28800" windowHeight="13635"/>
  </bookViews>
  <sheets>
    <sheet name="Field_soil_data" sheetId="1" r:id="rId1"/>
  </sheets>
  <calcPr calcId="152511"/>
  <fileRecoveryPr repairLoad="1"/>
</workbook>
</file>

<file path=xl/calcChain.xml><?xml version="1.0" encoding="utf-8"?>
<calcChain xmlns="http://schemas.openxmlformats.org/spreadsheetml/2006/main">
  <c r="AI68" i="1" l="1"/>
  <c r="AI67" i="1"/>
  <c r="AI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U43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U42" i="1"/>
  <c r="U67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U68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K77" i="1" l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K68" i="1"/>
  <c r="AJ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K67" i="1"/>
  <c r="AJ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K43" i="1"/>
  <c r="AJ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AK42" i="1"/>
  <c r="AJ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<sst xmlns="http://schemas.openxmlformats.org/spreadsheetml/2006/main" count="294" uniqueCount="128">
  <si>
    <t>Sample information</t>
  </si>
  <si>
    <t>Extractable fraction of elements</t>
  </si>
  <si>
    <t>Exchangeable fraction of elements</t>
  </si>
  <si>
    <t>pH and proton concentration</t>
  </si>
  <si>
    <t>Population</t>
  </si>
  <si>
    <t>Species</t>
  </si>
  <si>
    <t>Population_SoilType</t>
  </si>
  <si>
    <t>Individual_No.</t>
  </si>
  <si>
    <t>X_Al</t>
  </si>
  <si>
    <t>X_B</t>
  </si>
  <si>
    <t>X_Ca</t>
  </si>
  <si>
    <t>X_Cd</t>
  </si>
  <si>
    <t>X_Cr</t>
  </si>
  <si>
    <t>X_Cu</t>
  </si>
  <si>
    <t>X_Fe</t>
  </si>
  <si>
    <t>X_K</t>
  </si>
  <si>
    <t>X_Mg</t>
  </si>
  <si>
    <t>X_Mn</t>
  </si>
  <si>
    <t>X_Ni</t>
  </si>
  <si>
    <t>X_P</t>
  </si>
  <si>
    <t>X_Pb</t>
  </si>
  <si>
    <t>X_S</t>
  </si>
  <si>
    <t>X_Zn</t>
  </si>
  <si>
    <t>CH_Al</t>
  </si>
  <si>
    <t>CH_B</t>
  </si>
  <si>
    <t>CH_Ca</t>
  </si>
  <si>
    <t>CH_Cd</t>
  </si>
  <si>
    <t>CH_Cr</t>
  </si>
  <si>
    <t>CH_Cu</t>
  </si>
  <si>
    <t>CH_Fe</t>
  </si>
  <si>
    <t>CH_K</t>
  </si>
  <si>
    <t>CH_Mg</t>
  </si>
  <si>
    <t>CH_Mn</t>
  </si>
  <si>
    <t>CH_Ni</t>
  </si>
  <si>
    <t>CH_P</t>
  </si>
  <si>
    <t>CH_Pb</t>
  </si>
  <si>
    <t>CH_S</t>
  </si>
  <si>
    <t>CH_Zn</t>
  </si>
  <si>
    <t>pH</t>
  </si>
  <si>
    <t>H+</t>
  </si>
  <si>
    <t>Klet</t>
  </si>
  <si>
    <t>A. arenosa</t>
  </si>
  <si>
    <t>M</t>
  </si>
  <si>
    <r>
      <t>Klet</t>
    </r>
    <r>
      <rPr>
        <b/>
        <i/>
        <sz val="11"/>
        <color theme="1"/>
        <rFont val="Calibri"/>
        <family val="2"/>
        <scheme val="minor"/>
      </rPr>
      <t xml:space="preserve"> A. arenosa </t>
    </r>
    <r>
      <rPr>
        <b/>
        <sz val="11"/>
        <color theme="1"/>
        <rFont val="Calibri"/>
        <family val="2"/>
        <scheme val="minor"/>
      </rPr>
      <t>mean</t>
    </r>
  </si>
  <si>
    <r>
      <t>Klet</t>
    </r>
    <r>
      <rPr>
        <b/>
        <i/>
        <sz val="11"/>
        <color theme="1"/>
        <rFont val="Calibri"/>
        <family val="2"/>
        <scheme val="minor"/>
      </rPr>
      <t xml:space="preserve"> A. arenosa</t>
    </r>
    <r>
      <rPr>
        <b/>
        <sz val="11"/>
        <color theme="1"/>
        <rFont val="Calibri"/>
        <family val="2"/>
        <scheme val="minor"/>
      </rPr>
      <t xml:space="preserve"> sd</t>
    </r>
  </si>
  <si>
    <t>Kowa</t>
  </si>
  <si>
    <t>NM</t>
  </si>
  <si>
    <r>
      <t xml:space="preserve">Kowa </t>
    </r>
    <r>
      <rPr>
        <b/>
        <i/>
        <sz val="11"/>
        <color theme="1"/>
        <rFont val="Calibri"/>
        <family val="2"/>
        <scheme val="minor"/>
      </rPr>
      <t>A. arenosa</t>
    </r>
    <r>
      <rPr>
        <b/>
        <sz val="11"/>
        <color theme="1"/>
        <rFont val="Calibri"/>
        <family val="2"/>
        <scheme val="minor"/>
      </rPr>
      <t xml:space="preserve"> mean</t>
    </r>
  </si>
  <si>
    <r>
      <t xml:space="preserve">Kowa </t>
    </r>
    <r>
      <rPr>
        <b/>
        <i/>
        <sz val="11"/>
        <color theme="1"/>
        <rFont val="Calibri"/>
        <family val="2"/>
        <scheme val="minor"/>
      </rPr>
      <t>A. arenosa</t>
    </r>
    <r>
      <rPr>
        <b/>
        <sz val="11"/>
        <color theme="1"/>
        <rFont val="Calibri"/>
        <family val="2"/>
        <scheme val="minor"/>
      </rPr>
      <t xml:space="preserve"> sd</t>
    </r>
  </si>
  <si>
    <t>Mias</t>
  </si>
  <si>
    <r>
      <t xml:space="preserve">Mias </t>
    </r>
    <r>
      <rPr>
        <b/>
        <i/>
        <sz val="11"/>
        <color theme="1"/>
        <rFont val="Calibri"/>
        <family val="2"/>
        <scheme val="minor"/>
      </rPr>
      <t>A. arenosa</t>
    </r>
    <r>
      <rPr>
        <b/>
        <sz val="11"/>
        <color theme="1"/>
        <rFont val="Calibri"/>
        <family val="2"/>
        <scheme val="minor"/>
      </rPr>
      <t xml:space="preserve"> mean</t>
    </r>
  </si>
  <si>
    <r>
      <t xml:space="preserve">Mias </t>
    </r>
    <r>
      <rPr>
        <b/>
        <i/>
        <sz val="11"/>
        <color theme="1"/>
        <rFont val="Calibri"/>
        <family val="2"/>
        <scheme val="minor"/>
      </rPr>
      <t>A. arenosa</t>
    </r>
    <r>
      <rPr>
        <b/>
        <sz val="11"/>
        <color theme="1"/>
        <rFont val="Calibri"/>
        <family val="2"/>
        <scheme val="minor"/>
      </rPr>
      <t xml:space="preserve"> sd</t>
    </r>
  </si>
  <si>
    <t>Zakopane(Zapa)</t>
  </si>
  <si>
    <t>NA</t>
  </si>
  <si>
    <r>
      <t>Zapa</t>
    </r>
    <r>
      <rPr>
        <b/>
        <i/>
        <sz val="11"/>
        <color theme="1"/>
        <rFont val="Calibri"/>
        <family val="2"/>
        <scheme val="minor"/>
      </rPr>
      <t xml:space="preserve"> A. arenosa</t>
    </r>
    <r>
      <rPr>
        <b/>
        <sz val="11"/>
        <color theme="1"/>
        <rFont val="Calibri"/>
        <family val="2"/>
        <scheme val="minor"/>
      </rPr>
      <t xml:space="preserve"> mean</t>
    </r>
  </si>
  <si>
    <r>
      <t xml:space="preserve">Zapa </t>
    </r>
    <r>
      <rPr>
        <b/>
        <i/>
        <sz val="11"/>
        <color theme="1"/>
        <rFont val="Calibri"/>
        <family val="2"/>
        <scheme val="minor"/>
      </rPr>
      <t>A. arenosa</t>
    </r>
    <r>
      <rPr>
        <b/>
        <sz val="11"/>
        <color theme="1"/>
        <rFont val="Calibri"/>
        <family val="2"/>
        <scheme val="minor"/>
      </rPr>
      <t xml:space="preserve"> sd</t>
    </r>
  </si>
  <si>
    <t>A. halleri</t>
  </si>
  <si>
    <r>
      <t xml:space="preserve">Klet </t>
    </r>
    <r>
      <rPr>
        <b/>
        <i/>
        <sz val="11"/>
        <color theme="1"/>
        <rFont val="Calibri"/>
        <family val="2"/>
        <scheme val="minor"/>
      </rPr>
      <t xml:space="preserve">A. halleri </t>
    </r>
    <r>
      <rPr>
        <b/>
        <sz val="11"/>
        <color theme="1"/>
        <rFont val="Calibri"/>
        <family val="2"/>
        <scheme val="minor"/>
      </rPr>
      <t>mean</t>
    </r>
  </si>
  <si>
    <r>
      <t xml:space="preserve">Klet </t>
    </r>
    <r>
      <rPr>
        <b/>
        <i/>
        <sz val="11"/>
        <color theme="1"/>
        <rFont val="Calibri"/>
        <family val="2"/>
        <scheme val="minor"/>
      </rPr>
      <t>A. halleri</t>
    </r>
    <r>
      <rPr>
        <b/>
        <sz val="11"/>
        <color theme="1"/>
        <rFont val="Calibri"/>
        <family val="2"/>
        <scheme val="minor"/>
      </rPr>
      <t xml:space="preserve"> sd</t>
    </r>
  </si>
  <si>
    <r>
      <t xml:space="preserve">Kowa </t>
    </r>
    <r>
      <rPr>
        <b/>
        <i/>
        <sz val="11"/>
        <color theme="1"/>
        <rFont val="Calibri"/>
        <family val="2"/>
        <scheme val="minor"/>
      </rPr>
      <t xml:space="preserve">A. halleri </t>
    </r>
    <r>
      <rPr>
        <b/>
        <sz val="11"/>
        <color theme="1"/>
        <rFont val="Calibri"/>
        <family val="2"/>
        <scheme val="minor"/>
      </rPr>
      <t>mean</t>
    </r>
  </si>
  <si>
    <r>
      <t xml:space="preserve">Kowa </t>
    </r>
    <r>
      <rPr>
        <b/>
        <i/>
        <sz val="11"/>
        <color theme="1"/>
        <rFont val="Calibri"/>
        <family val="2"/>
        <scheme val="minor"/>
      </rPr>
      <t>A. halleri</t>
    </r>
    <r>
      <rPr>
        <b/>
        <sz val="11"/>
        <color theme="1"/>
        <rFont val="Calibri"/>
        <family val="2"/>
        <scheme val="minor"/>
      </rPr>
      <t xml:space="preserve"> sd</t>
    </r>
  </si>
  <si>
    <r>
      <t xml:space="preserve">Mias </t>
    </r>
    <r>
      <rPr>
        <b/>
        <i/>
        <sz val="11"/>
        <color theme="1"/>
        <rFont val="Calibri"/>
        <family val="2"/>
        <scheme val="minor"/>
      </rPr>
      <t xml:space="preserve">A. halleri </t>
    </r>
    <r>
      <rPr>
        <b/>
        <sz val="11"/>
        <color theme="1"/>
        <rFont val="Calibri"/>
        <family val="2"/>
        <scheme val="minor"/>
      </rPr>
      <t>mean</t>
    </r>
  </si>
  <si>
    <r>
      <t xml:space="preserve">Mias </t>
    </r>
    <r>
      <rPr>
        <b/>
        <i/>
        <sz val="11"/>
        <color theme="1"/>
        <rFont val="Calibri"/>
        <family val="2"/>
        <scheme val="minor"/>
      </rPr>
      <t>A. halleri</t>
    </r>
    <r>
      <rPr>
        <b/>
        <sz val="11"/>
        <color theme="1"/>
        <rFont val="Calibri"/>
        <family val="2"/>
        <scheme val="minor"/>
      </rPr>
      <t xml:space="preserve"> sd</t>
    </r>
  </si>
  <si>
    <t>Zakopane(Zako)</t>
  </si>
  <si>
    <r>
      <t xml:space="preserve">Zapa </t>
    </r>
    <r>
      <rPr>
        <b/>
        <i/>
        <sz val="11"/>
        <color theme="1"/>
        <rFont val="Calibri"/>
        <family val="2"/>
        <scheme val="minor"/>
      </rPr>
      <t xml:space="preserve">A. halleri </t>
    </r>
    <r>
      <rPr>
        <b/>
        <sz val="11"/>
        <color theme="1"/>
        <rFont val="Calibri"/>
        <family val="2"/>
        <scheme val="minor"/>
      </rPr>
      <t>mean</t>
    </r>
  </si>
  <si>
    <r>
      <t xml:space="preserve">Zapa </t>
    </r>
    <r>
      <rPr>
        <b/>
        <i/>
        <sz val="11"/>
        <color theme="1"/>
        <rFont val="Calibri"/>
        <family val="2"/>
        <scheme val="minor"/>
      </rPr>
      <t>A. halleri</t>
    </r>
    <r>
      <rPr>
        <b/>
        <sz val="11"/>
        <color theme="1"/>
        <rFont val="Calibri"/>
        <family val="2"/>
        <scheme val="minor"/>
      </rPr>
      <t xml:space="preserve"> sd</t>
    </r>
  </si>
  <si>
    <t>substituted zero-values with minimum non-zero value divided by 2</t>
  </si>
  <si>
    <t>X_Ca and X_Zn; numbers out of range or set to linear calibration to estimate value</t>
  </si>
  <si>
    <t>Klet_001_a07</t>
  </si>
  <si>
    <t>Klet_001_a08</t>
  </si>
  <si>
    <t>Klet_001_a09</t>
  </si>
  <si>
    <t>Klet_001_a10</t>
  </si>
  <si>
    <t>Klet_005_a18</t>
  </si>
  <si>
    <t>Klet_005_a19</t>
  </si>
  <si>
    <t>Klet_005_a21</t>
  </si>
  <si>
    <t>Klet_005_a28</t>
  </si>
  <si>
    <t>Klet_005_a32</t>
  </si>
  <si>
    <t>Kowa_001_a04</t>
  </si>
  <si>
    <t>Kowa_001_a05</t>
  </si>
  <si>
    <t>Kowa_001_a06</t>
  </si>
  <si>
    <t>Kowa_001_a07</t>
  </si>
  <si>
    <t>Kowa_001_a08</t>
  </si>
  <si>
    <t>Kowa_001_a09</t>
  </si>
  <si>
    <t>Kowa_001_a11</t>
  </si>
  <si>
    <t>Kowa_001_a12</t>
  </si>
  <si>
    <t>Mias_001_a18</t>
  </si>
  <si>
    <t>Mias_003_a10</t>
  </si>
  <si>
    <t>Mias_003_a09</t>
  </si>
  <si>
    <t>Mias_003_a11</t>
  </si>
  <si>
    <t>Mias_003_a13</t>
  </si>
  <si>
    <t>Mias_003_a15</t>
  </si>
  <si>
    <t>Mias_003_a16</t>
  </si>
  <si>
    <t>Zapa_002_a01</t>
  </si>
  <si>
    <t>Zapa_002_a02</t>
  </si>
  <si>
    <t>Zapa_002_a03</t>
  </si>
  <si>
    <t>Zapa_002_a04</t>
  </si>
  <si>
    <t>Zapa_002_a05</t>
  </si>
  <si>
    <t>Zapa_002_a07</t>
  </si>
  <si>
    <t>Zapa_004_a11</t>
  </si>
  <si>
    <t>Zapa_008_a19</t>
  </si>
  <si>
    <t>Klet_002_h01</t>
  </si>
  <si>
    <t>Klet_002_h04</t>
  </si>
  <si>
    <t>Klet_002_h16</t>
  </si>
  <si>
    <t>Klet_006_h23</t>
  </si>
  <si>
    <t>Klet_006_h25</t>
  </si>
  <si>
    <t>Klet_006_h27</t>
  </si>
  <si>
    <t>Klet_006_h29</t>
  </si>
  <si>
    <t>Klet_006_h30</t>
  </si>
  <si>
    <t>Klet_007_h31</t>
  </si>
  <si>
    <t>Kowa_002_h13</t>
  </si>
  <si>
    <t>Kowa_002_h14</t>
  </si>
  <si>
    <t>Kowa_002_h17</t>
  </si>
  <si>
    <t>Kowa_002_h18</t>
  </si>
  <si>
    <t>Kowa_002_h21</t>
  </si>
  <si>
    <t>Mias_002_h20</t>
  </si>
  <si>
    <t>Mias_004_h02</t>
  </si>
  <si>
    <t>Mias_004_h06</t>
  </si>
  <si>
    <t>Mias_004_h07</t>
  </si>
  <si>
    <t>Mias_004_h08</t>
  </si>
  <si>
    <t>Zako_002_h01</t>
  </si>
  <si>
    <t>Zako_002_h02</t>
  </si>
  <si>
    <t>Zako_002_h03</t>
  </si>
  <si>
    <t>Zako_002_h04</t>
  </si>
  <si>
    <t>Zako_002_h06</t>
  </si>
  <si>
    <t>Zako_002_h07</t>
  </si>
  <si>
    <t>Zako_002_h08</t>
  </si>
  <si>
    <t>Two samples ommitted for exchangeable elements analysis and mean, sd calculations due to outliers</t>
  </si>
  <si>
    <t>Dataset S1. Soil pH and concentrations of mineral elements in extractable and exchangeable fractions of soil adjacent to plant individuals sampled in the field.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</si>
</sst>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.00000"/>
    <numFmt numFmtId="168" formatCode="0.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10" fillId="0" borderId="0" applyNumberFormat="0" applyFill="0" applyBorder="0" applyProtection="0">
      <alignment vertical="top" wrapText="1"/>
    </xf>
  </cellStyleXfs>
  <cellXfs count="117">
    <xf numFmtId="0" fontId="0" fillId="0" borderId="0" xfId="0"/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/>
    <xf numFmtId="0" fontId="0" fillId="0" borderId="4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2" fontId="7" fillId="0" borderId="1" xfId="0" applyNumberFormat="1" applyFont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6" fontId="7" fillId="0" borderId="2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165" fontId="8" fillId="0" borderId="1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167" fontId="8" fillId="0" borderId="2" xfId="1" applyNumberFormat="1" applyFont="1" applyBorder="1" applyAlignment="1">
      <alignment vertical="center"/>
    </xf>
    <xf numFmtId="166" fontId="8" fillId="0" borderId="2" xfId="1" applyNumberFormat="1" applyFont="1" applyBorder="1" applyAlignment="1">
      <alignment vertical="center"/>
    </xf>
    <xf numFmtId="2" fontId="8" fillId="0" borderId="2" xfId="1" applyNumberFormat="1" applyFont="1" applyBorder="1" applyAlignment="1">
      <alignment vertical="center"/>
    </xf>
    <xf numFmtId="165" fontId="8" fillId="0" borderId="3" xfId="1" applyNumberFormat="1" applyFont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11" fontId="0" fillId="0" borderId="3" xfId="0" applyNumberForma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6" fontId="7" fillId="0" borderId="0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7" fontId="8" fillId="0" borderId="0" xfId="1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vertical="center"/>
    </xf>
    <xf numFmtId="165" fontId="8" fillId="0" borderId="5" xfId="1" applyNumberFormat="1" applyFont="1" applyBorder="1" applyAlignment="1">
      <alignment vertical="center"/>
    </xf>
    <xf numFmtId="2" fontId="3" fillId="0" borderId="4" xfId="0" applyNumberFormat="1" applyFont="1" applyFill="1" applyBorder="1" applyAlignment="1">
      <alignment vertical="center"/>
    </xf>
    <xf numFmtId="11" fontId="0" fillId="0" borderId="5" xfId="0" applyNumberFormat="1" applyBorder="1" applyAlignment="1">
      <alignment vertical="center"/>
    </xf>
    <xf numFmtId="167" fontId="0" fillId="6" borderId="0" xfId="0" applyNumberFormat="1" applyFill="1" applyBorder="1"/>
    <xf numFmtId="0" fontId="0" fillId="0" borderId="1" xfId="0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2" fontId="1" fillId="0" borderId="2" xfId="0" applyNumberFormat="1" applyFont="1" applyBorder="1"/>
    <xf numFmtId="11" fontId="1" fillId="0" borderId="3" xfId="0" applyNumberFormat="1" applyFont="1" applyBorder="1"/>
    <xf numFmtId="0" fontId="0" fillId="0" borderId="6" xfId="0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2" fontId="1" fillId="0" borderId="7" xfId="0" applyNumberFormat="1" applyFont="1" applyBorder="1"/>
    <xf numFmtId="11" fontId="1" fillId="0" borderId="8" xfId="0" applyNumberFormat="1" applyFont="1" applyBorder="1"/>
    <xf numFmtId="2" fontId="7" fillId="0" borderId="6" xfId="0" applyNumberFormat="1" applyFont="1" applyBorder="1" applyAlignment="1">
      <alignment vertical="center"/>
    </xf>
    <xf numFmtId="2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vertical="center"/>
    </xf>
    <xf numFmtId="165" fontId="7" fillId="0" borderId="7" xfId="0" applyNumberFormat="1" applyFont="1" applyBorder="1" applyAlignment="1">
      <alignment vertical="center"/>
    </xf>
    <xf numFmtId="166" fontId="7" fillId="0" borderId="7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165" fontId="8" fillId="0" borderId="6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167" fontId="0" fillId="6" borderId="7" xfId="0" applyNumberFormat="1" applyFill="1" applyBorder="1"/>
    <xf numFmtId="166" fontId="8" fillId="0" borderId="7" xfId="1" applyNumberFormat="1" applyFont="1" applyBorder="1" applyAlignment="1">
      <alignment vertical="center"/>
    </xf>
    <xf numFmtId="2" fontId="8" fillId="0" borderId="7" xfId="1" applyNumberFormat="1" applyFont="1" applyBorder="1" applyAlignment="1">
      <alignment vertical="center"/>
    </xf>
    <xf numFmtId="165" fontId="8" fillId="0" borderId="8" xfId="1" applyNumberFormat="1" applyFont="1" applyBorder="1" applyAlignment="1">
      <alignment vertical="center"/>
    </xf>
    <xf numFmtId="2" fontId="3" fillId="0" borderId="6" xfId="0" applyNumberFormat="1" applyFont="1" applyFill="1" applyBorder="1" applyAlignment="1">
      <alignment vertical="center"/>
    </xf>
    <xf numFmtId="11" fontId="0" fillId="0" borderId="8" xfId="0" applyNumberFormat="1" applyBorder="1" applyAlignment="1">
      <alignment vertical="center"/>
    </xf>
    <xf numFmtId="2" fontId="1" fillId="0" borderId="0" xfId="0" applyNumberFormat="1" applyFont="1"/>
    <xf numFmtId="11" fontId="1" fillId="0" borderId="0" xfId="0" applyNumberFormat="1" applyFont="1"/>
    <xf numFmtId="167" fontId="0" fillId="6" borderId="2" xfId="0" applyNumberFormat="1" applyFill="1" applyBorder="1"/>
    <xf numFmtId="165" fontId="8" fillId="0" borderId="2" xfId="1" applyNumberFormat="1" applyFont="1" applyFill="1" applyBorder="1" applyAlignment="1">
      <alignment vertical="center"/>
    </xf>
    <xf numFmtId="2" fontId="8" fillId="0" borderId="2" xfId="1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6" fontId="0" fillId="6" borderId="0" xfId="0" applyNumberFormat="1" applyFill="1" applyBorder="1"/>
    <xf numFmtId="165" fontId="7" fillId="6" borderId="0" xfId="0" applyNumberFormat="1" applyFont="1" applyFill="1" applyBorder="1" applyAlignment="1">
      <alignment vertical="center"/>
    </xf>
    <xf numFmtId="164" fontId="7" fillId="7" borderId="0" xfId="0" applyNumberFormat="1" applyFont="1" applyFill="1" applyBorder="1" applyAlignment="1">
      <alignment vertical="center"/>
    </xf>
    <xf numFmtId="166" fontId="7" fillId="6" borderId="0" xfId="0" applyNumberFormat="1" applyFont="1" applyFill="1" applyBorder="1" applyAlignment="1">
      <alignment vertical="center"/>
    </xf>
    <xf numFmtId="2" fontId="7" fillId="7" borderId="3" xfId="0" applyNumberFormat="1" applyFont="1" applyFill="1" applyBorder="1" applyAlignment="1">
      <alignment vertical="center"/>
    </xf>
    <xf numFmtId="167" fontId="8" fillId="0" borderId="7" xfId="1" applyNumberFormat="1" applyFont="1" applyBorder="1" applyAlignment="1">
      <alignment vertical="center"/>
    </xf>
    <xf numFmtId="166" fontId="0" fillId="6" borderId="0" xfId="0" applyNumberFormat="1" applyFill="1"/>
    <xf numFmtId="2" fontId="0" fillId="0" borderId="0" xfId="0" applyNumberFormat="1"/>
    <xf numFmtId="168" fontId="0" fillId="0" borderId="0" xfId="0" applyNumberFormat="1"/>
    <xf numFmtId="167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167" fontId="8" fillId="0" borderId="0" xfId="1" applyNumberFormat="1" applyFont="1" applyFill="1" applyBorder="1" applyAlignment="1">
      <alignment vertical="center"/>
    </xf>
    <xf numFmtId="167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/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Border="1"/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11" xfId="1" applyFont="1" applyBorder="1" applyAlignment="1">
      <alignment vertical="center"/>
    </xf>
    <xf numFmtId="2" fontId="5" fillId="0" borderId="9" xfId="0" applyNumberFormat="1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3" borderId="10" xfId="0" applyFont="1" applyFill="1" applyBorder="1"/>
    <xf numFmtId="0" fontId="0" fillId="3" borderId="10" xfId="0" applyFill="1" applyBorder="1"/>
    <xf numFmtId="0" fontId="2" fillId="4" borderId="10" xfId="0" applyFont="1" applyFill="1" applyBorder="1"/>
    <xf numFmtId="0" fontId="2" fillId="5" borderId="10" xfId="0" applyFont="1" applyFill="1" applyBorder="1"/>
    <xf numFmtId="0" fontId="0" fillId="5" borderId="11" xfId="0" applyFill="1" applyBorder="1"/>
    <xf numFmtId="0" fontId="11" fillId="0" borderId="0" xfId="0" applyFont="1"/>
    <xf numFmtId="165" fontId="8" fillId="8" borderId="4" xfId="1" applyNumberFormat="1" applyFont="1" applyFill="1" applyBorder="1" applyAlignment="1">
      <alignment vertical="center"/>
    </xf>
    <xf numFmtId="165" fontId="8" fillId="8" borderId="0" xfId="1" applyNumberFormat="1" applyFont="1" applyFill="1" applyBorder="1" applyAlignment="1">
      <alignment vertical="center"/>
    </xf>
    <xf numFmtId="164" fontId="8" fillId="8" borderId="0" xfId="1" applyNumberFormat="1" applyFont="1" applyFill="1" applyBorder="1" applyAlignment="1">
      <alignment vertical="center"/>
    </xf>
    <xf numFmtId="167" fontId="8" fillId="8" borderId="0" xfId="1" applyNumberFormat="1" applyFont="1" applyFill="1" applyBorder="1" applyAlignment="1">
      <alignment vertical="center"/>
    </xf>
    <xf numFmtId="166" fontId="8" fillId="8" borderId="0" xfId="1" applyNumberFormat="1" applyFont="1" applyFill="1" applyBorder="1" applyAlignment="1">
      <alignment vertical="center"/>
    </xf>
    <xf numFmtId="2" fontId="8" fillId="8" borderId="0" xfId="1" applyNumberFormat="1" applyFont="1" applyFill="1" applyBorder="1" applyAlignment="1">
      <alignment vertical="center"/>
    </xf>
    <xf numFmtId="165" fontId="8" fillId="8" borderId="5" xfId="1" applyNumberFormat="1" applyFont="1" applyFill="1" applyBorder="1" applyAlignment="1">
      <alignment vertical="center"/>
    </xf>
    <xf numFmtId="165" fontId="7" fillId="8" borderId="4" xfId="1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Normal 4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9"/>
  <sheetViews>
    <sheetView tabSelected="1" topLeftCell="F1" zoomScale="86" zoomScaleNormal="86" workbookViewId="0">
      <pane ySplit="3" topLeftCell="A4" activePane="bottomLeft" state="frozen"/>
      <selection pane="bottomLeft" activeCell="D89" sqref="D89"/>
    </sheetView>
  </sheetViews>
  <sheetFormatPr defaultRowHeight="15" x14ac:dyDescent="0.25"/>
  <cols>
    <col min="1" max="1" width="27" bestFit="1" customWidth="1"/>
    <col min="2" max="2" width="18.42578125" bestFit="1" customWidth="1"/>
    <col min="3" max="3" width="28.42578125" bestFit="1" customWidth="1"/>
    <col min="4" max="4" width="19.7109375" bestFit="1" customWidth="1"/>
    <col min="5" max="5" width="32.5703125" bestFit="1" customWidth="1"/>
    <col min="6" max="6" width="11.5703125" bestFit="1" customWidth="1"/>
    <col min="7" max="7" width="9.7109375" bestFit="1" customWidth="1"/>
    <col min="8" max="8" width="12.5703125" bestFit="1" customWidth="1"/>
    <col min="9" max="10" width="9.7109375" bestFit="1" customWidth="1"/>
    <col min="11" max="13" width="10.5703125" bestFit="1" customWidth="1"/>
    <col min="14" max="15" width="11.5703125" bestFit="1" customWidth="1"/>
    <col min="16" max="16" width="9.7109375" bestFit="1" customWidth="1"/>
    <col min="17" max="17" width="10.5703125" bestFit="1" customWidth="1"/>
    <col min="18" max="18" width="11.5703125" bestFit="1" customWidth="1"/>
    <col min="19" max="19" width="9.7109375" bestFit="1" customWidth="1"/>
    <col min="20" max="20" width="11.5703125" bestFit="1" customWidth="1"/>
    <col min="21" max="22" width="9.7109375" bestFit="1" customWidth="1"/>
    <col min="23" max="23" width="11.5703125" bestFit="1" customWidth="1"/>
    <col min="24" max="27" width="9.7109375" bestFit="1" customWidth="1"/>
    <col min="28" max="29" width="10.5703125" bestFit="1" customWidth="1"/>
    <col min="30" max="34" width="9.7109375" bestFit="1" customWidth="1"/>
    <col min="35" max="35" width="10.5703125" bestFit="1" customWidth="1"/>
    <col min="36" max="36" width="9.7109375" bestFit="1" customWidth="1"/>
    <col min="37" max="37" width="24.28515625" customWidth="1"/>
  </cols>
  <sheetData>
    <row r="1" spans="1:37" ht="21.75" thickBot="1" x14ac:dyDescent="0.4">
      <c r="A1" s="108" t="s">
        <v>127</v>
      </c>
    </row>
    <row r="2" spans="1:37" ht="19.5" thickBot="1" x14ac:dyDescent="0.35">
      <c r="A2" s="101" t="s">
        <v>0</v>
      </c>
      <c r="B2" s="102"/>
      <c r="C2" s="102"/>
      <c r="D2" s="102"/>
      <c r="E2" s="102"/>
      <c r="F2" s="103" t="s">
        <v>1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5" t="s">
        <v>2</v>
      </c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6" t="s">
        <v>3</v>
      </c>
      <c r="AK2" s="107"/>
    </row>
    <row r="3" spans="1:37" ht="15.75" thickBot="1" x14ac:dyDescent="0.3">
      <c r="A3" s="92" t="s">
        <v>4</v>
      </c>
      <c r="B3" s="93" t="s">
        <v>5</v>
      </c>
      <c r="C3" s="93" t="s">
        <v>6</v>
      </c>
      <c r="D3" s="93" t="s">
        <v>7</v>
      </c>
      <c r="E3" s="93"/>
      <c r="F3" s="94" t="s">
        <v>8</v>
      </c>
      <c r="G3" s="94" t="s">
        <v>9</v>
      </c>
      <c r="H3" s="94" t="s">
        <v>10</v>
      </c>
      <c r="I3" s="94" t="s">
        <v>11</v>
      </c>
      <c r="J3" s="94" t="s">
        <v>12</v>
      </c>
      <c r="K3" s="94" t="s">
        <v>13</v>
      </c>
      <c r="L3" s="94" t="s">
        <v>14</v>
      </c>
      <c r="M3" s="94" t="s">
        <v>15</v>
      </c>
      <c r="N3" s="94" t="s">
        <v>16</v>
      </c>
      <c r="O3" s="94" t="s">
        <v>17</v>
      </c>
      <c r="P3" s="94" t="s">
        <v>18</v>
      </c>
      <c r="Q3" s="94" t="s">
        <v>19</v>
      </c>
      <c r="R3" s="94" t="s">
        <v>20</v>
      </c>
      <c r="S3" s="94" t="s">
        <v>21</v>
      </c>
      <c r="T3" s="94" t="s">
        <v>22</v>
      </c>
      <c r="U3" s="95" t="s">
        <v>23</v>
      </c>
      <c r="V3" s="96" t="s">
        <v>24</v>
      </c>
      <c r="W3" s="96" t="s">
        <v>25</v>
      </c>
      <c r="X3" s="96" t="s">
        <v>26</v>
      </c>
      <c r="Y3" s="96" t="s">
        <v>27</v>
      </c>
      <c r="Z3" s="97" t="s">
        <v>28</v>
      </c>
      <c r="AA3" s="96" t="s">
        <v>29</v>
      </c>
      <c r="AB3" s="96" t="s">
        <v>30</v>
      </c>
      <c r="AC3" s="96" t="s">
        <v>31</v>
      </c>
      <c r="AD3" s="96" t="s">
        <v>32</v>
      </c>
      <c r="AE3" s="96" t="s">
        <v>33</v>
      </c>
      <c r="AF3" s="96" t="s">
        <v>34</v>
      </c>
      <c r="AG3" s="96" t="s">
        <v>35</v>
      </c>
      <c r="AH3" s="96" t="s">
        <v>36</v>
      </c>
      <c r="AI3" s="98" t="s">
        <v>37</v>
      </c>
      <c r="AJ3" s="99" t="s">
        <v>38</v>
      </c>
      <c r="AK3" s="100" t="s">
        <v>39</v>
      </c>
    </row>
    <row r="4" spans="1:37" x14ac:dyDescent="0.25">
      <c r="A4" s="4" t="s">
        <v>40</v>
      </c>
      <c r="B4" s="5" t="s">
        <v>41</v>
      </c>
      <c r="C4" s="6" t="s">
        <v>42</v>
      </c>
      <c r="D4" s="6" t="s">
        <v>68</v>
      </c>
      <c r="E4" s="7"/>
      <c r="F4" s="24">
        <v>630.4375</v>
      </c>
      <c r="G4" s="25">
        <v>37.460500000000003</v>
      </c>
      <c r="H4" s="26">
        <v>4891.4250000000002</v>
      </c>
      <c r="I4" s="27">
        <v>12.069750000000001</v>
      </c>
      <c r="J4" s="27">
        <v>0.21174999999999999</v>
      </c>
      <c r="K4" s="28">
        <v>17.355499999999999</v>
      </c>
      <c r="L4" s="25">
        <v>80.657499999999999</v>
      </c>
      <c r="M4" s="25">
        <v>49.992249999999999</v>
      </c>
      <c r="N4" s="26">
        <v>219.06499999999997</v>
      </c>
      <c r="O4" s="25">
        <v>312.62</v>
      </c>
      <c r="P4" s="27">
        <v>0.53900000000000003</v>
      </c>
      <c r="Q4" s="25">
        <v>86.490250000000003</v>
      </c>
      <c r="R4" s="27">
        <v>3.9655000000000005</v>
      </c>
      <c r="S4" s="25">
        <v>11.627000000000001</v>
      </c>
      <c r="T4" s="29">
        <v>889.92750000000012</v>
      </c>
      <c r="U4" s="30">
        <v>2.14425</v>
      </c>
      <c r="V4" s="31">
        <v>0.15075</v>
      </c>
      <c r="W4" s="32">
        <v>2199.75</v>
      </c>
      <c r="X4" s="33">
        <v>0.70424999999999993</v>
      </c>
      <c r="Y4" s="34">
        <v>1.2E-2</v>
      </c>
      <c r="Z4" s="34">
        <v>0.15971000000000005</v>
      </c>
      <c r="AA4" s="31">
        <v>3.2152500000000002</v>
      </c>
      <c r="AB4" s="32">
        <v>41.572499999999998</v>
      </c>
      <c r="AC4" s="35">
        <v>88.875</v>
      </c>
      <c r="AD4" s="31">
        <v>21.074999999999999</v>
      </c>
      <c r="AE4" s="33">
        <v>1.95E-2</v>
      </c>
      <c r="AF4" s="31">
        <v>1.5899999999999999</v>
      </c>
      <c r="AG4" s="34">
        <v>8.9999999999999993E-3</v>
      </c>
      <c r="AH4" s="35">
        <v>12.434999999999999</v>
      </c>
      <c r="AI4" s="36">
        <v>29.287499999999998</v>
      </c>
      <c r="AJ4" s="37">
        <v>5.95</v>
      </c>
      <c r="AK4" s="38">
        <v>1.1220184543019616E-6</v>
      </c>
    </row>
    <row r="5" spans="1:37" x14ac:dyDescent="0.25">
      <c r="A5" s="4" t="s">
        <v>40</v>
      </c>
      <c r="B5" s="5" t="s">
        <v>41</v>
      </c>
      <c r="C5" s="6" t="s">
        <v>42</v>
      </c>
      <c r="D5" s="6" t="s">
        <v>69</v>
      </c>
      <c r="E5" s="7"/>
      <c r="F5" s="24">
        <v>209.4375</v>
      </c>
      <c r="G5" s="25">
        <v>35.587499999999999</v>
      </c>
      <c r="H5" s="26">
        <v>9571.875</v>
      </c>
      <c r="I5" s="27">
        <v>22.481250000000003</v>
      </c>
      <c r="J5" s="27">
        <v>0.3</v>
      </c>
      <c r="K5" s="28">
        <v>10.59975</v>
      </c>
      <c r="L5" s="25">
        <v>16.668750000000003</v>
      </c>
      <c r="M5" s="25">
        <v>60</v>
      </c>
      <c r="N5" s="26">
        <v>244.125</v>
      </c>
      <c r="O5" s="25">
        <v>423.18750000000006</v>
      </c>
      <c r="P5" s="27">
        <v>0.52500000000000002</v>
      </c>
      <c r="Q5" s="25">
        <v>18.243749999999999</v>
      </c>
      <c r="R5" s="27">
        <v>0.22499999999999998</v>
      </c>
      <c r="S5" s="25">
        <v>12.731249999999999</v>
      </c>
      <c r="T5" s="29">
        <v>2298.75</v>
      </c>
      <c r="U5" s="30">
        <v>2.1556000000000002</v>
      </c>
      <c r="V5" s="31">
        <v>0.15436</v>
      </c>
      <c r="W5" s="32">
        <v>2550</v>
      </c>
      <c r="X5" s="33">
        <v>0.57664000000000004</v>
      </c>
      <c r="Y5" s="34">
        <v>1.4279999999999999E-2</v>
      </c>
      <c r="Z5" s="34">
        <v>0.30796000000000001</v>
      </c>
      <c r="AA5" s="31">
        <v>4.37852</v>
      </c>
      <c r="AB5" s="32">
        <v>54.345599999999997</v>
      </c>
      <c r="AC5" s="35">
        <v>99.688000000000002</v>
      </c>
      <c r="AD5" s="31">
        <v>22.882000000000001</v>
      </c>
      <c r="AE5" s="33">
        <v>1.9719999999999998E-2</v>
      </c>
      <c r="AF5" s="31">
        <v>3.4496399999999996</v>
      </c>
      <c r="AG5" s="34">
        <v>2.7199999999999998E-2</v>
      </c>
      <c r="AH5" s="35">
        <v>15.0824</v>
      </c>
      <c r="AI5" s="36">
        <v>29.981199999999998</v>
      </c>
      <c r="AJ5" s="37">
        <v>6.17</v>
      </c>
      <c r="AK5" s="38">
        <v>6.7608297539198085E-7</v>
      </c>
    </row>
    <row r="6" spans="1:37" x14ac:dyDescent="0.25">
      <c r="A6" s="4" t="s">
        <v>40</v>
      </c>
      <c r="B6" s="5" t="s">
        <v>41</v>
      </c>
      <c r="C6" s="6" t="s">
        <v>42</v>
      </c>
      <c r="D6" s="6" t="s">
        <v>70</v>
      </c>
      <c r="E6" s="7"/>
      <c r="F6" s="24">
        <v>345.37500000000006</v>
      </c>
      <c r="G6" s="25">
        <v>35.643749999999997</v>
      </c>
      <c r="H6" s="26">
        <v>8932.5</v>
      </c>
      <c r="I6" s="27">
        <v>20.53125</v>
      </c>
      <c r="J6" s="27">
        <v>0.22499999999999998</v>
      </c>
      <c r="K6" s="28">
        <v>26.293500000000002</v>
      </c>
      <c r="L6" s="25">
        <v>24.131250000000001</v>
      </c>
      <c r="M6" s="25">
        <v>50.04375000000001</v>
      </c>
      <c r="N6" s="26">
        <v>156.1875</v>
      </c>
      <c r="O6" s="25">
        <v>342.75</v>
      </c>
      <c r="P6" s="27">
        <v>0.52500000000000002</v>
      </c>
      <c r="Q6" s="25">
        <v>29.681249999999999</v>
      </c>
      <c r="R6" s="27">
        <v>0.97499999999999998</v>
      </c>
      <c r="S6" s="25">
        <v>13.350000000000001</v>
      </c>
      <c r="T6" s="29">
        <v>1944.3749999999998</v>
      </c>
      <c r="U6" s="30">
        <v>1.6515</v>
      </c>
      <c r="V6" s="31">
        <v>0.12224999999999998</v>
      </c>
      <c r="W6" s="32">
        <v>2805.75</v>
      </c>
      <c r="X6" s="33">
        <v>0.33374999999999999</v>
      </c>
      <c r="Y6" s="34">
        <v>9.75E-3</v>
      </c>
      <c r="Z6" s="34">
        <v>0.24896000000000004</v>
      </c>
      <c r="AA6" s="31">
        <v>3.1274999999999999</v>
      </c>
      <c r="AB6" s="32">
        <v>39.6</v>
      </c>
      <c r="AC6" s="35">
        <v>61.815000000000005</v>
      </c>
      <c r="AD6" s="31">
        <v>5.62575</v>
      </c>
      <c r="AE6" s="33">
        <v>1.4250000000000001E-2</v>
      </c>
      <c r="AF6" s="31">
        <v>1.2637500000000002</v>
      </c>
      <c r="AG6" s="34">
        <v>1.4250000000000001E-2</v>
      </c>
      <c r="AH6" s="35">
        <v>12.51</v>
      </c>
      <c r="AI6" s="36">
        <v>8.07</v>
      </c>
      <c r="AJ6" s="37">
        <v>6.63</v>
      </c>
      <c r="AK6" s="38">
        <v>2.3442288153199206E-7</v>
      </c>
    </row>
    <row r="7" spans="1:37" x14ac:dyDescent="0.25">
      <c r="A7" s="4" t="s">
        <v>40</v>
      </c>
      <c r="B7" s="5" t="s">
        <v>41</v>
      </c>
      <c r="C7" s="6" t="s">
        <v>42</v>
      </c>
      <c r="D7" s="6" t="s">
        <v>71</v>
      </c>
      <c r="E7" s="7"/>
      <c r="F7" s="24">
        <v>280.83</v>
      </c>
      <c r="G7" s="25">
        <v>35.594000000000001</v>
      </c>
      <c r="H7" s="26">
        <v>7975.35</v>
      </c>
      <c r="I7" s="27">
        <v>39.442</v>
      </c>
      <c r="J7" s="27">
        <v>0.25900000000000001</v>
      </c>
      <c r="K7" s="28">
        <v>46.156500000000001</v>
      </c>
      <c r="L7" s="25">
        <v>32.356499999999997</v>
      </c>
      <c r="M7" s="25">
        <v>43.308500000000002</v>
      </c>
      <c r="N7" s="26">
        <v>194.99</v>
      </c>
      <c r="O7" s="25">
        <v>494.13499999999999</v>
      </c>
      <c r="P7" s="27">
        <v>0.53649999999999998</v>
      </c>
      <c r="Q7" s="25">
        <v>35.260999999999996</v>
      </c>
      <c r="R7" s="27">
        <v>0.11099999999999999</v>
      </c>
      <c r="S7" s="25">
        <v>13.819500000000001</v>
      </c>
      <c r="T7" s="29">
        <v>2025.75</v>
      </c>
      <c r="U7" s="30">
        <v>3.32925</v>
      </c>
      <c r="V7" s="31">
        <v>0.19320000000000001</v>
      </c>
      <c r="W7" s="32">
        <v>2850.3900000000003</v>
      </c>
      <c r="X7" s="33">
        <v>0.57477</v>
      </c>
      <c r="Y7" s="34">
        <v>1.1040000000000001E-2</v>
      </c>
      <c r="Z7" s="34">
        <v>0.66488000000000014</v>
      </c>
      <c r="AA7" s="31">
        <v>7.0656000000000008</v>
      </c>
      <c r="AB7" s="32">
        <v>38.446800000000003</v>
      </c>
      <c r="AC7" s="35">
        <v>82.593000000000004</v>
      </c>
      <c r="AD7" s="31">
        <v>10.750200000000001</v>
      </c>
      <c r="AE7" s="33">
        <v>1.5870000000000002E-2</v>
      </c>
      <c r="AF7" s="31">
        <v>1.9154400000000003</v>
      </c>
      <c r="AG7" s="34">
        <v>2.622E-2</v>
      </c>
      <c r="AH7" s="35">
        <v>13.599900000000002</v>
      </c>
      <c r="AI7" s="36">
        <v>17.574300000000001</v>
      </c>
      <c r="AJ7" s="37">
        <v>6.31</v>
      </c>
      <c r="AK7" s="38">
        <v>4.8977881936844619E-7</v>
      </c>
    </row>
    <row r="8" spans="1:37" x14ac:dyDescent="0.25">
      <c r="A8" s="4" t="s">
        <v>40</v>
      </c>
      <c r="B8" s="5" t="s">
        <v>41</v>
      </c>
      <c r="C8" s="6" t="s">
        <v>42</v>
      </c>
      <c r="D8" s="6" t="s">
        <v>72</v>
      </c>
      <c r="E8" s="7"/>
      <c r="F8" s="24">
        <v>264.75</v>
      </c>
      <c r="G8" s="25">
        <v>36.206250000000004</v>
      </c>
      <c r="H8" s="26">
        <v>5866.875</v>
      </c>
      <c r="I8" s="27">
        <v>5.90625</v>
      </c>
      <c r="J8" s="27">
        <v>0.20625000000000002</v>
      </c>
      <c r="K8" s="28">
        <v>19.337250000000001</v>
      </c>
      <c r="L8" s="25">
        <v>47.681250000000006</v>
      </c>
      <c r="M8" s="25">
        <v>60.393750000000004</v>
      </c>
      <c r="N8" s="26">
        <v>154.81874999999999</v>
      </c>
      <c r="O8" s="25">
        <v>222.18750000000003</v>
      </c>
      <c r="P8" s="27">
        <v>0.5625</v>
      </c>
      <c r="Q8" s="25">
        <v>129.80625000000001</v>
      </c>
      <c r="R8" s="27">
        <v>4.2750000000000004</v>
      </c>
      <c r="S8" s="25">
        <v>11.5875</v>
      </c>
      <c r="T8" s="29">
        <v>690.375</v>
      </c>
      <c r="U8" s="30">
        <v>1.9231200000000002</v>
      </c>
      <c r="V8" s="31">
        <v>0.18000000000000002</v>
      </c>
      <c r="W8" s="32">
        <v>2522.88</v>
      </c>
      <c r="X8" s="33">
        <v>0.11520000000000001</v>
      </c>
      <c r="Y8" s="34">
        <v>1.1520000000000001E-2</v>
      </c>
      <c r="Z8" s="34">
        <v>0.15980000000000005</v>
      </c>
      <c r="AA8" s="31">
        <v>2.7417600000000002</v>
      </c>
      <c r="AB8" s="32">
        <v>44.359200000000001</v>
      </c>
      <c r="AC8" s="35">
        <v>64.389600000000002</v>
      </c>
      <c r="AD8" s="31">
        <v>10.699199999999999</v>
      </c>
      <c r="AE8" s="33">
        <v>1.2239999999999999E-2</v>
      </c>
      <c r="AF8" s="31">
        <v>2.77488</v>
      </c>
      <c r="AG8" s="34">
        <v>1.1520000000000001E-2</v>
      </c>
      <c r="AH8" s="35">
        <v>10.6416</v>
      </c>
      <c r="AI8" s="36">
        <v>4.1479200000000001</v>
      </c>
      <c r="AJ8" s="37">
        <v>6.3</v>
      </c>
      <c r="AK8" s="38">
        <v>5.0118723362727218E-7</v>
      </c>
    </row>
    <row r="9" spans="1:37" x14ac:dyDescent="0.25">
      <c r="A9" s="4" t="s">
        <v>40</v>
      </c>
      <c r="B9" s="5" t="s">
        <v>41</v>
      </c>
      <c r="C9" s="6" t="s">
        <v>42</v>
      </c>
      <c r="D9" s="6" t="s">
        <v>73</v>
      </c>
      <c r="E9" s="7"/>
      <c r="F9" s="24">
        <v>434</v>
      </c>
      <c r="G9" s="25">
        <v>20.78</v>
      </c>
      <c r="H9" s="26">
        <v>6092</v>
      </c>
      <c r="I9" s="27">
        <v>8.76</v>
      </c>
      <c r="J9" s="27">
        <v>0.24</v>
      </c>
      <c r="K9" s="28">
        <v>55.653500000000001</v>
      </c>
      <c r="L9" s="25">
        <v>87.339999999999989</v>
      </c>
      <c r="M9" s="25">
        <v>101.4</v>
      </c>
      <c r="N9" s="26">
        <v>121.83999999999999</v>
      </c>
      <c r="O9" s="25">
        <v>189.94</v>
      </c>
      <c r="P9" s="27">
        <v>0.44</v>
      </c>
      <c r="Q9" s="25">
        <v>196.58</v>
      </c>
      <c r="R9" s="27">
        <v>6.9</v>
      </c>
      <c r="S9" s="25">
        <v>7.7799999999999994</v>
      </c>
      <c r="T9" s="29">
        <v>926.4</v>
      </c>
      <c r="U9" s="30">
        <v>0.54479999999999995</v>
      </c>
      <c r="V9" s="31">
        <v>0.13440000000000002</v>
      </c>
      <c r="W9" s="32">
        <v>1617.6</v>
      </c>
      <c r="X9" s="33">
        <v>0.21199999999999999</v>
      </c>
      <c r="Y9" s="34">
        <v>6.4000000000000003E-3</v>
      </c>
      <c r="Z9" s="34">
        <v>0.11236000000000004</v>
      </c>
      <c r="AA9" s="31">
        <v>0.53439999999999999</v>
      </c>
      <c r="AB9" s="32">
        <v>43.68</v>
      </c>
      <c r="AC9" s="35">
        <v>43.527999999999999</v>
      </c>
      <c r="AD9" s="31">
        <v>2.4912000000000001</v>
      </c>
      <c r="AE9" s="39">
        <v>8.4000000000000003E-4</v>
      </c>
      <c r="AF9" s="31">
        <v>1.044</v>
      </c>
      <c r="AG9" s="34">
        <v>1.04E-2</v>
      </c>
      <c r="AH9" s="35">
        <v>5.3688000000000002</v>
      </c>
      <c r="AI9" s="36">
        <v>2.1896</v>
      </c>
      <c r="AJ9" s="37">
        <v>6.8049999999999997</v>
      </c>
      <c r="AK9" s="38">
        <v>1.5667510701081482E-7</v>
      </c>
    </row>
    <row r="10" spans="1:37" x14ac:dyDescent="0.25">
      <c r="A10" s="4" t="s">
        <v>40</v>
      </c>
      <c r="B10" s="5" t="s">
        <v>41</v>
      </c>
      <c r="C10" s="6" t="s">
        <v>42</v>
      </c>
      <c r="D10" s="6" t="s">
        <v>74</v>
      </c>
      <c r="E10" s="7"/>
      <c r="F10" s="24">
        <v>295.79999999999995</v>
      </c>
      <c r="G10" s="25">
        <v>22.355</v>
      </c>
      <c r="H10" s="26">
        <v>9290.5</v>
      </c>
      <c r="I10" s="27">
        <v>17.318749999999998</v>
      </c>
      <c r="J10" s="27">
        <v>0.23375000000000001</v>
      </c>
      <c r="K10" s="28">
        <v>26.788499999999999</v>
      </c>
      <c r="L10" s="25">
        <v>38.377500000000005</v>
      </c>
      <c r="M10" s="25">
        <v>89.08</v>
      </c>
      <c r="N10" s="26">
        <v>129.39125000000001</v>
      </c>
      <c r="O10" s="25">
        <v>239.48749999999998</v>
      </c>
      <c r="P10" s="27">
        <v>0.55249999999999999</v>
      </c>
      <c r="Q10" s="25">
        <v>66.002499999999998</v>
      </c>
      <c r="R10" s="27">
        <v>2.4224999999999999</v>
      </c>
      <c r="S10" s="25">
        <v>8.0325000000000006</v>
      </c>
      <c r="T10" s="29">
        <v>2414</v>
      </c>
      <c r="U10" s="30">
        <v>0.39900000000000002</v>
      </c>
      <c r="V10" s="31">
        <v>0.16632000000000002</v>
      </c>
      <c r="W10" s="32">
        <v>2025.24</v>
      </c>
      <c r="X10" s="33">
        <v>0.32675999999999999</v>
      </c>
      <c r="Y10" s="34">
        <v>7.5599999999999999E-3</v>
      </c>
      <c r="Z10" s="34">
        <v>6.6439999999999999E-2</v>
      </c>
      <c r="AA10" s="31">
        <v>0.27804000000000001</v>
      </c>
      <c r="AB10" s="32">
        <v>27.291600000000003</v>
      </c>
      <c r="AC10" s="35">
        <v>40.874400000000001</v>
      </c>
      <c r="AD10" s="31">
        <v>2.1999600000000004</v>
      </c>
      <c r="AE10" s="33">
        <v>1.6800000000000001E-3</v>
      </c>
      <c r="AF10" s="31">
        <v>0.98028000000000004</v>
      </c>
      <c r="AG10" s="34">
        <v>1.3440000000000001E-2</v>
      </c>
      <c r="AH10" s="35">
        <v>5.5280400000000007</v>
      </c>
      <c r="AI10" s="36">
        <v>3.6262799999999999</v>
      </c>
      <c r="AJ10" s="37">
        <v>7.0350000000000001</v>
      </c>
      <c r="AK10" s="38">
        <v>9.2257142715476292E-8</v>
      </c>
    </row>
    <row r="11" spans="1:37" x14ac:dyDescent="0.25">
      <c r="A11" s="4" t="s">
        <v>40</v>
      </c>
      <c r="B11" s="5" t="s">
        <v>41</v>
      </c>
      <c r="C11" s="6" t="s">
        <v>42</v>
      </c>
      <c r="D11" s="6" t="s">
        <v>75</v>
      </c>
      <c r="E11" s="7"/>
      <c r="F11" s="24">
        <v>522.07000000000005</v>
      </c>
      <c r="G11" s="25">
        <v>21.974250000000001</v>
      </c>
      <c r="H11" s="26">
        <v>6679.4250000000002</v>
      </c>
      <c r="I11" s="27">
        <v>12.014250000000001</v>
      </c>
      <c r="J11" s="27">
        <v>0.249</v>
      </c>
      <c r="K11" s="28">
        <v>35.317750000000004</v>
      </c>
      <c r="L11" s="25">
        <v>46.417750000000005</v>
      </c>
      <c r="M11" s="25">
        <v>113.378</v>
      </c>
      <c r="N11" s="26">
        <v>175.23375000000004</v>
      </c>
      <c r="O11" s="25">
        <v>218.4975</v>
      </c>
      <c r="P11" s="27">
        <v>0.39425000000000004</v>
      </c>
      <c r="Q11" s="25">
        <v>105.20250000000001</v>
      </c>
      <c r="R11" s="27">
        <v>2.7805000000000004</v>
      </c>
      <c r="S11" s="25">
        <v>7.6567500000000006</v>
      </c>
      <c r="T11" s="29">
        <v>1016.9575</v>
      </c>
      <c r="U11" s="30">
        <v>0.56440000000000012</v>
      </c>
      <c r="V11" s="31">
        <v>0.16849</v>
      </c>
      <c r="W11" s="32">
        <v>2171.2800000000002</v>
      </c>
      <c r="X11" s="33">
        <v>0.20833000000000002</v>
      </c>
      <c r="Y11" s="34">
        <v>8.3000000000000001E-3</v>
      </c>
      <c r="Z11" s="34">
        <v>9.9600000000000022E-2</v>
      </c>
      <c r="AA11" s="31">
        <v>0.40670000000000006</v>
      </c>
      <c r="AB11" s="32">
        <v>43.882100000000001</v>
      </c>
      <c r="AC11" s="35">
        <v>64.532500000000013</v>
      </c>
      <c r="AD11" s="31">
        <v>2.1920300000000004</v>
      </c>
      <c r="AE11" s="39">
        <v>8.4000000000000003E-4</v>
      </c>
      <c r="AF11" s="31">
        <v>1.0225600000000001</v>
      </c>
      <c r="AG11" s="34">
        <v>9.130000000000001E-3</v>
      </c>
      <c r="AH11" s="35">
        <v>6.9894300000000005</v>
      </c>
      <c r="AI11" s="36">
        <v>2.68588</v>
      </c>
      <c r="AJ11" s="37">
        <v>6.8900000000000006</v>
      </c>
      <c r="AK11" s="38">
        <v>1.2882495516931295E-7</v>
      </c>
    </row>
    <row r="12" spans="1:37" ht="15.75" thickBot="1" x14ac:dyDescent="0.3">
      <c r="A12" s="4" t="s">
        <v>40</v>
      </c>
      <c r="B12" s="5" t="s">
        <v>41</v>
      </c>
      <c r="C12" s="6" t="s">
        <v>42</v>
      </c>
      <c r="D12" s="6" t="s">
        <v>76</v>
      </c>
      <c r="E12" s="7"/>
      <c r="F12" s="24">
        <v>473.59999999999997</v>
      </c>
      <c r="G12" s="25">
        <v>21.6</v>
      </c>
      <c r="H12" s="26">
        <v>6122</v>
      </c>
      <c r="I12" s="27">
        <v>9.379999999999999</v>
      </c>
      <c r="J12" s="27">
        <v>0.4</v>
      </c>
      <c r="K12" s="28">
        <v>11.9535</v>
      </c>
      <c r="L12" s="25">
        <v>37.4</v>
      </c>
      <c r="M12" s="25">
        <v>100.24</v>
      </c>
      <c r="N12" s="26">
        <v>129.72</v>
      </c>
      <c r="O12" s="25">
        <v>126.78</v>
      </c>
      <c r="P12" s="27">
        <v>2.08</v>
      </c>
      <c r="Q12" s="25">
        <v>54.98</v>
      </c>
      <c r="R12" s="27">
        <v>6.9</v>
      </c>
      <c r="S12" s="25">
        <v>12.959999999999997</v>
      </c>
      <c r="T12" s="29">
        <v>507</v>
      </c>
      <c r="U12" s="30">
        <v>0.54352</v>
      </c>
      <c r="V12" s="31">
        <v>0.18881000000000001</v>
      </c>
      <c r="W12" s="32">
        <v>2805.2900000000004</v>
      </c>
      <c r="X12" s="33">
        <v>0.20856</v>
      </c>
      <c r="Y12" s="34">
        <v>1.027E-2</v>
      </c>
      <c r="Z12" s="34">
        <v>0.11681000000000002</v>
      </c>
      <c r="AA12" s="31">
        <v>0.40053000000000005</v>
      </c>
      <c r="AB12" s="32">
        <v>46.483600000000003</v>
      </c>
      <c r="AC12" s="35">
        <v>58.136099999999999</v>
      </c>
      <c r="AD12" s="31">
        <v>2.4956100000000001</v>
      </c>
      <c r="AE12" s="33">
        <v>2.6069999999999999E-2</v>
      </c>
      <c r="AF12" s="31">
        <v>1.1518200000000001</v>
      </c>
      <c r="AG12" s="34">
        <v>1.2640000000000002E-2</v>
      </c>
      <c r="AH12" s="35">
        <v>9.9777000000000005</v>
      </c>
      <c r="AI12" s="36">
        <v>5.9510699999999996</v>
      </c>
      <c r="AJ12" s="37">
        <v>6.36</v>
      </c>
      <c r="AK12" s="38">
        <v>4.365158322401653E-7</v>
      </c>
    </row>
    <row r="13" spans="1:37" x14ac:dyDescent="0.25">
      <c r="A13" s="40"/>
      <c r="B13" s="41"/>
      <c r="C13" s="42"/>
      <c r="D13" s="8"/>
      <c r="E13" s="1" t="s">
        <v>43</v>
      </c>
      <c r="F13" s="43">
        <f>AVERAGE(F4:F12)</f>
        <v>384.03333333333336</v>
      </c>
      <c r="G13" s="43">
        <f>AVERAGE(G4:G12)</f>
        <v>29.689027777777781</v>
      </c>
      <c r="H13" s="43">
        <f t="shared" ref="H13:AK13" si="0">AVERAGE(H4:H12)</f>
        <v>7269.1055555555558</v>
      </c>
      <c r="I13" s="43">
        <f t="shared" si="0"/>
        <v>16.433722222222219</v>
      </c>
      <c r="J13" s="43">
        <f t="shared" si="0"/>
        <v>0.25830555555555557</v>
      </c>
      <c r="K13" s="43">
        <f t="shared" si="0"/>
        <v>27.717305555555555</v>
      </c>
      <c r="L13" s="43">
        <f t="shared" si="0"/>
        <v>45.670055555555557</v>
      </c>
      <c r="M13" s="43">
        <f t="shared" si="0"/>
        <v>74.204027777777767</v>
      </c>
      <c r="N13" s="43">
        <f t="shared" si="0"/>
        <v>169.48569444444445</v>
      </c>
      <c r="O13" s="43">
        <f t="shared" si="0"/>
        <v>285.50944444444451</v>
      </c>
      <c r="P13" s="43">
        <f t="shared" si="0"/>
        <v>0.68386111111111114</v>
      </c>
      <c r="Q13" s="43">
        <f t="shared" si="0"/>
        <v>80.249722222222232</v>
      </c>
      <c r="R13" s="43">
        <f t="shared" si="0"/>
        <v>3.1727222222222227</v>
      </c>
      <c r="S13" s="43">
        <f t="shared" si="0"/>
        <v>11.060499999999998</v>
      </c>
      <c r="T13" s="43">
        <f t="shared" si="0"/>
        <v>1412.615</v>
      </c>
      <c r="U13" s="43">
        <f t="shared" si="0"/>
        <v>1.4728266666666667</v>
      </c>
      <c r="V13" s="43">
        <f t="shared" si="0"/>
        <v>0.16206444444444446</v>
      </c>
      <c r="W13" s="43">
        <f t="shared" si="0"/>
        <v>2394.2422222222222</v>
      </c>
      <c r="X13" s="43">
        <f t="shared" si="0"/>
        <v>0.36225111111111113</v>
      </c>
      <c r="Y13" s="43">
        <f t="shared" si="0"/>
        <v>1.0124444444444445E-2</v>
      </c>
      <c r="Z13" s="43">
        <f t="shared" si="0"/>
        <v>0.21516888888888891</v>
      </c>
      <c r="AA13" s="43">
        <f t="shared" si="0"/>
        <v>2.4609222222222225</v>
      </c>
      <c r="AB13" s="43">
        <f t="shared" si="0"/>
        <v>42.184600000000003</v>
      </c>
      <c r="AC13" s="43">
        <f t="shared" si="0"/>
        <v>67.159066666666661</v>
      </c>
      <c r="AD13" s="43">
        <f t="shared" si="0"/>
        <v>8.9345500000000015</v>
      </c>
      <c r="AE13" s="43">
        <f t="shared" si="0"/>
        <v>1.2334444444444443E-2</v>
      </c>
      <c r="AF13" s="43">
        <f t="shared" si="0"/>
        <v>1.6880411111111113</v>
      </c>
      <c r="AG13" s="43">
        <f t="shared" si="0"/>
        <v>1.4866666666666667E-2</v>
      </c>
      <c r="AH13" s="43">
        <f t="shared" si="0"/>
        <v>10.236985555555556</v>
      </c>
      <c r="AI13" s="43">
        <f t="shared" si="0"/>
        <v>11.501527777777774</v>
      </c>
      <c r="AJ13" s="43">
        <f t="shared" si="0"/>
        <v>6.4944444444444445</v>
      </c>
      <c r="AK13" s="44">
        <f t="shared" si="0"/>
        <v>4.2641815570638012E-7</v>
      </c>
    </row>
    <row r="14" spans="1:37" ht="15.75" thickBot="1" x14ac:dyDescent="0.3">
      <c r="A14" s="45"/>
      <c r="B14" s="46"/>
      <c r="C14" s="47"/>
      <c r="D14" s="48"/>
      <c r="E14" s="49" t="s">
        <v>44</v>
      </c>
      <c r="F14" s="50">
        <f>_xlfn.STDEV.P(F4:F12)</f>
        <v>131.20413473223053</v>
      </c>
      <c r="G14" s="50">
        <f>_xlfn.STDEV.P(G4:G12)</f>
        <v>7.1964363108150486</v>
      </c>
      <c r="H14" s="50">
        <f t="shared" ref="H14:AK14" si="1">_xlfn.STDEV.P(H4:H12)</f>
        <v>1609.8037169764989</v>
      </c>
      <c r="I14" s="50">
        <f t="shared" si="1"/>
        <v>9.6699483865137363</v>
      </c>
      <c r="J14" s="50">
        <f t="shared" si="1"/>
        <v>5.6595393630991975E-2</v>
      </c>
      <c r="K14" s="50">
        <f t="shared" si="1"/>
        <v>14.530397749573225</v>
      </c>
      <c r="L14" s="50">
        <f t="shared" si="1"/>
        <v>22.531290105767276</v>
      </c>
      <c r="M14" s="50">
        <f t="shared" si="1"/>
        <v>25.144755192972287</v>
      </c>
      <c r="N14" s="50">
        <f t="shared" si="1"/>
        <v>40.226568861881432</v>
      </c>
      <c r="O14" s="50">
        <f t="shared" si="1"/>
        <v>111.2745237875039</v>
      </c>
      <c r="P14" s="50">
        <f t="shared" si="1"/>
        <v>0.49639865687087631</v>
      </c>
      <c r="Q14" s="50">
        <f t="shared" si="1"/>
        <v>53.663153697191468</v>
      </c>
      <c r="R14" s="50">
        <f t="shared" si="1"/>
        <v>2.4321589873004128</v>
      </c>
      <c r="S14" s="50">
        <f t="shared" si="1"/>
        <v>2.3890497093800569</v>
      </c>
      <c r="T14" s="50">
        <f t="shared" si="1"/>
        <v>703.53327602636477</v>
      </c>
      <c r="U14" s="50">
        <f t="shared" si="1"/>
        <v>0.9603917979079627</v>
      </c>
      <c r="V14" s="50">
        <f t="shared" si="1"/>
        <v>2.2616895902110929E-2</v>
      </c>
      <c r="W14" s="50">
        <f t="shared" si="1"/>
        <v>396.37987441279819</v>
      </c>
      <c r="X14" s="50">
        <f t="shared" si="1"/>
        <v>0.1946747601310935</v>
      </c>
      <c r="Y14" s="50">
        <f t="shared" si="1"/>
        <v>2.2975838087052869E-3</v>
      </c>
      <c r="Z14" s="50">
        <f t="shared" si="1"/>
        <v>0.17443690495384445</v>
      </c>
      <c r="AA14" s="50">
        <f t="shared" si="1"/>
        <v>2.1836247281006962</v>
      </c>
      <c r="AB14" s="50">
        <f t="shared" si="1"/>
        <v>6.8235324509295685</v>
      </c>
      <c r="AC14" s="50">
        <f t="shared" si="1"/>
        <v>18.683838381933828</v>
      </c>
      <c r="AD14" s="50">
        <f t="shared" si="1"/>
        <v>7.696128937867976</v>
      </c>
      <c r="AE14" s="50">
        <f t="shared" si="1"/>
        <v>8.7464101983627945E-3</v>
      </c>
      <c r="AF14" s="50">
        <f t="shared" si="1"/>
        <v>0.82811080909695234</v>
      </c>
      <c r="AG14" s="50">
        <f t="shared" si="1"/>
        <v>6.5562641801562562E-3</v>
      </c>
      <c r="AH14" s="50">
        <f t="shared" si="1"/>
        <v>3.3571822617027203</v>
      </c>
      <c r="AI14" s="50">
        <f t="shared" si="1"/>
        <v>10.634447903013404</v>
      </c>
      <c r="AJ14" s="50">
        <f t="shared" si="1"/>
        <v>0.34238902861157844</v>
      </c>
      <c r="AK14" s="51">
        <f t="shared" si="1"/>
        <v>3.1015194172695476E-7</v>
      </c>
    </row>
    <row r="15" spans="1:37" x14ac:dyDescent="0.25">
      <c r="A15" s="40" t="s">
        <v>45</v>
      </c>
      <c r="B15" s="41" t="s">
        <v>41</v>
      </c>
      <c r="C15" s="42" t="s">
        <v>46</v>
      </c>
      <c r="D15" s="42" t="s">
        <v>77</v>
      </c>
      <c r="E15" s="8"/>
      <c r="F15" s="9">
        <v>224.80000000000004</v>
      </c>
      <c r="G15" s="10">
        <v>2.9824000000000002</v>
      </c>
      <c r="H15" s="11">
        <v>1347.84</v>
      </c>
      <c r="I15" s="12">
        <v>0.11520000000000001</v>
      </c>
      <c r="J15" s="12">
        <v>0.11200000000000002</v>
      </c>
      <c r="K15" s="13">
        <v>11.5871</v>
      </c>
      <c r="L15" s="10">
        <v>203.39200000000002</v>
      </c>
      <c r="M15" s="10">
        <v>67.296000000000021</v>
      </c>
      <c r="N15" s="11">
        <v>106.81600000000002</v>
      </c>
      <c r="O15" s="10">
        <v>85.248000000000005</v>
      </c>
      <c r="P15" s="12">
        <v>0.51839999999999997</v>
      </c>
      <c r="Q15" s="10">
        <v>48.000000000000007</v>
      </c>
      <c r="R15" s="12">
        <v>3.6671999999999998</v>
      </c>
      <c r="S15" s="10">
        <v>9.9168000000000021</v>
      </c>
      <c r="T15" s="14">
        <v>8.9664000000000001</v>
      </c>
      <c r="U15" s="15">
        <v>1.03806</v>
      </c>
      <c r="V15" s="16">
        <v>0.21962000000000001</v>
      </c>
      <c r="W15" s="17">
        <v>1053.0700000000002</v>
      </c>
      <c r="X15" s="18">
        <v>6.320000000000001E-3</v>
      </c>
      <c r="Y15" s="19">
        <v>8.6900000000000015E-3</v>
      </c>
      <c r="Z15" s="19">
        <v>0.11207000000000003</v>
      </c>
      <c r="AA15" s="16">
        <v>1.25926</v>
      </c>
      <c r="AB15" s="17">
        <v>61.390900000000002</v>
      </c>
      <c r="AC15" s="20">
        <v>56.263800000000003</v>
      </c>
      <c r="AD15" s="16">
        <v>10.254200000000001</v>
      </c>
      <c r="AE15" s="18">
        <v>1.975E-2</v>
      </c>
      <c r="AF15" s="16">
        <v>1.39435</v>
      </c>
      <c r="AG15" s="19">
        <v>1.5800000000000002E-2</v>
      </c>
      <c r="AH15" s="20">
        <v>8.9507000000000012</v>
      </c>
      <c r="AI15" s="21">
        <v>0.31442000000000003</v>
      </c>
      <c r="AJ15" s="22">
        <v>5.6099999999999994</v>
      </c>
      <c r="AK15" s="23">
        <v>2.4547089156850314E-6</v>
      </c>
    </row>
    <row r="16" spans="1:37" x14ac:dyDescent="0.25">
      <c r="A16" s="4" t="s">
        <v>45</v>
      </c>
      <c r="B16" s="5" t="s">
        <v>41</v>
      </c>
      <c r="C16" s="6" t="s">
        <v>46</v>
      </c>
      <c r="D16" s="6" t="s">
        <v>78</v>
      </c>
      <c r="E16" s="7"/>
      <c r="F16" s="24">
        <v>299.46000000000004</v>
      </c>
      <c r="G16" s="25">
        <v>6.8376000000000001</v>
      </c>
      <c r="H16" s="26">
        <v>2471.7000000000003</v>
      </c>
      <c r="I16" s="27">
        <v>8.8200000000000001E-2</v>
      </c>
      <c r="J16" s="27">
        <v>0.14279999999999998</v>
      </c>
      <c r="K16" s="28">
        <v>13.187700000000001</v>
      </c>
      <c r="L16" s="25">
        <v>194.79600000000002</v>
      </c>
      <c r="M16" s="25">
        <v>72.114000000000004</v>
      </c>
      <c r="N16" s="26">
        <v>113.274</v>
      </c>
      <c r="O16" s="25">
        <v>127.512</v>
      </c>
      <c r="P16" s="27">
        <v>0.55020000000000002</v>
      </c>
      <c r="Q16" s="25">
        <v>159.768</v>
      </c>
      <c r="R16" s="27">
        <v>1.9068000000000001</v>
      </c>
      <c r="S16" s="25">
        <v>5.7539999999999996</v>
      </c>
      <c r="T16" s="29">
        <v>4.8845999999999998</v>
      </c>
      <c r="U16" s="30">
        <v>1.827</v>
      </c>
      <c r="V16" s="31">
        <v>0.14700000000000002</v>
      </c>
      <c r="W16" s="32">
        <v>801.52800000000002</v>
      </c>
      <c r="X16" s="33">
        <v>1.6800000000000001E-3</v>
      </c>
      <c r="Y16" s="34">
        <v>7.5599999999999999E-3</v>
      </c>
      <c r="Z16" s="34">
        <v>2.6000000000000467E-3</v>
      </c>
      <c r="AA16" s="31">
        <v>3.55152</v>
      </c>
      <c r="AB16" s="32">
        <v>35.607599999999998</v>
      </c>
      <c r="AC16" s="35">
        <v>42.562800000000003</v>
      </c>
      <c r="AD16" s="31">
        <v>4.0488</v>
      </c>
      <c r="AE16" s="33">
        <v>4.2000000000000006E-3</v>
      </c>
      <c r="AF16" s="31">
        <v>1.3414800000000002</v>
      </c>
      <c r="AG16" s="34">
        <v>5.8799999999999998E-3</v>
      </c>
      <c r="AH16" s="35">
        <v>5.3029200000000003</v>
      </c>
      <c r="AI16" s="36">
        <v>4.2840000000000003E-2</v>
      </c>
      <c r="AJ16" s="37">
        <v>6.8450000000000006</v>
      </c>
      <c r="AK16" s="38">
        <v>1.4288939585110999E-7</v>
      </c>
    </row>
    <row r="17" spans="1:37" x14ac:dyDescent="0.25">
      <c r="A17" s="4" t="s">
        <v>45</v>
      </c>
      <c r="B17" s="5" t="s">
        <v>41</v>
      </c>
      <c r="C17" s="6" t="s">
        <v>46</v>
      </c>
      <c r="D17" s="6" t="s">
        <v>79</v>
      </c>
      <c r="E17" s="7"/>
      <c r="F17" s="24">
        <v>1546.2275</v>
      </c>
      <c r="G17" s="25">
        <v>32.725749999999998</v>
      </c>
      <c r="H17" s="26">
        <v>8316.7250000000004</v>
      </c>
      <c r="I17" s="27">
        <v>0.41475000000000001</v>
      </c>
      <c r="J17" s="27">
        <v>0.63200000000000012</v>
      </c>
      <c r="K17" s="28">
        <v>25.408250000000002</v>
      </c>
      <c r="L17" s="25">
        <v>920.35</v>
      </c>
      <c r="M17" s="25">
        <v>273.34000000000003</v>
      </c>
      <c r="N17" s="26">
        <v>644.83750000000009</v>
      </c>
      <c r="O17" s="25">
        <v>480.12250000000006</v>
      </c>
      <c r="P17" s="27">
        <v>2.0737500000000004</v>
      </c>
      <c r="Q17" s="25">
        <v>766.89250000000004</v>
      </c>
      <c r="R17" s="27">
        <v>7.3075000000000001</v>
      </c>
      <c r="S17" s="25">
        <v>36.655999999999999</v>
      </c>
      <c r="T17" s="29">
        <v>26.149000000000001</v>
      </c>
      <c r="U17" s="30">
        <v>2.0999000000000008</v>
      </c>
      <c r="V17" s="31">
        <v>0.16932000000000003</v>
      </c>
      <c r="W17" s="32">
        <v>826.2650000000001</v>
      </c>
      <c r="X17" s="33">
        <v>4.15E-3</v>
      </c>
      <c r="Y17" s="34">
        <v>9.130000000000001E-3</v>
      </c>
      <c r="Z17" s="34">
        <v>2.1579999999999988E-2</v>
      </c>
      <c r="AA17" s="31">
        <v>4.3068700000000009</v>
      </c>
      <c r="AB17" s="32">
        <v>34.312200000000004</v>
      </c>
      <c r="AC17" s="35">
        <v>49.459699999999998</v>
      </c>
      <c r="AD17" s="31">
        <v>7.1380000000000008</v>
      </c>
      <c r="AE17" s="33">
        <v>9.130000000000001E-3</v>
      </c>
      <c r="AF17" s="31">
        <v>1.4027000000000003</v>
      </c>
      <c r="AG17" s="34">
        <v>5.8100000000000009E-3</v>
      </c>
      <c r="AH17" s="35">
        <v>5.8423699999999998</v>
      </c>
      <c r="AI17" s="36">
        <v>0.10956</v>
      </c>
      <c r="AJ17" s="37">
        <v>6.44</v>
      </c>
      <c r="AK17" s="38">
        <v>3.6307805477010047E-7</v>
      </c>
    </row>
    <row r="18" spans="1:37" x14ac:dyDescent="0.25">
      <c r="A18" s="4" t="s">
        <v>45</v>
      </c>
      <c r="B18" s="5" t="s">
        <v>41</v>
      </c>
      <c r="C18" s="6" t="s">
        <v>46</v>
      </c>
      <c r="D18" s="6" t="s">
        <v>80</v>
      </c>
      <c r="E18" s="7"/>
      <c r="F18" s="24">
        <v>236.19599999999997</v>
      </c>
      <c r="G18" s="25">
        <v>6.6379499999999991</v>
      </c>
      <c r="H18" s="26">
        <v>3482.19</v>
      </c>
      <c r="I18" s="27">
        <v>8.9099999999999999E-2</v>
      </c>
      <c r="J18" s="27">
        <v>0.17009999999999997</v>
      </c>
      <c r="K18" s="28">
        <v>10.4733</v>
      </c>
      <c r="L18" s="25">
        <v>164.02500000000001</v>
      </c>
      <c r="M18" s="25">
        <v>116.31599999999999</v>
      </c>
      <c r="N18" s="26">
        <v>81.121499999999997</v>
      </c>
      <c r="O18" s="25">
        <v>183.46499999999997</v>
      </c>
      <c r="P18" s="27">
        <v>0.95579999999999998</v>
      </c>
      <c r="Q18" s="25">
        <v>194.96700000000001</v>
      </c>
      <c r="R18" s="27">
        <v>2.5636499999999995</v>
      </c>
      <c r="S18" s="25">
        <v>6.7553999999999998</v>
      </c>
      <c r="T18" s="29">
        <v>4.6332000000000004</v>
      </c>
      <c r="U18" s="30">
        <v>1.7604300000000002</v>
      </c>
      <c r="V18" s="31">
        <v>0.15272000000000002</v>
      </c>
      <c r="W18" s="32">
        <v>857.3900000000001</v>
      </c>
      <c r="X18" s="33">
        <v>2.49E-3</v>
      </c>
      <c r="Y18" s="34">
        <v>9.130000000000001E-3</v>
      </c>
      <c r="Z18" s="34">
        <v>1.4940000000000009E-2</v>
      </c>
      <c r="AA18" s="31">
        <v>2.9556300000000006</v>
      </c>
      <c r="AB18" s="32">
        <v>49.542700000000004</v>
      </c>
      <c r="AC18" s="35">
        <v>27.307000000000002</v>
      </c>
      <c r="AD18" s="31">
        <v>4.7409600000000012</v>
      </c>
      <c r="AE18" s="33">
        <v>9.130000000000001E-3</v>
      </c>
      <c r="AF18" s="31">
        <v>1.4276</v>
      </c>
      <c r="AG18" s="34">
        <v>5.8100000000000009E-3</v>
      </c>
      <c r="AH18" s="35">
        <v>5.78261</v>
      </c>
      <c r="AI18" s="36">
        <v>5.0630000000000008E-2</v>
      </c>
      <c r="AJ18" s="37">
        <v>6.9499999999999993</v>
      </c>
      <c r="AK18" s="38">
        <v>1.1220184543019621E-7</v>
      </c>
    </row>
    <row r="19" spans="1:37" x14ac:dyDescent="0.25">
      <c r="A19" s="4" t="s">
        <v>45</v>
      </c>
      <c r="B19" s="5" t="s">
        <v>41</v>
      </c>
      <c r="C19" s="6" t="s">
        <v>46</v>
      </c>
      <c r="D19" s="6" t="s">
        <v>81</v>
      </c>
      <c r="E19" s="7"/>
      <c r="F19" s="24">
        <v>189.56999999999996</v>
      </c>
      <c r="G19" s="25">
        <v>3.1879</v>
      </c>
      <c r="H19" s="26">
        <v>857.32499999999982</v>
      </c>
      <c r="I19" s="27">
        <v>5.6800000000000003E-2</v>
      </c>
      <c r="J19" s="27">
        <v>7.0999999999999994E-2</v>
      </c>
      <c r="K19" s="28">
        <v>10.212350000000001</v>
      </c>
      <c r="L19" s="25">
        <v>68.976500000000001</v>
      </c>
      <c r="M19" s="25">
        <v>67.343500000000006</v>
      </c>
      <c r="N19" s="26">
        <v>57.971499999999992</v>
      </c>
      <c r="O19" s="25">
        <v>44.02</v>
      </c>
      <c r="P19" s="27">
        <v>0.39405000000000001</v>
      </c>
      <c r="Q19" s="25">
        <v>86.868499999999997</v>
      </c>
      <c r="R19" s="27">
        <v>1.0969500000000001</v>
      </c>
      <c r="S19" s="25">
        <v>8.7791499999999996</v>
      </c>
      <c r="T19" s="29">
        <v>4.9131999999999998</v>
      </c>
      <c r="U19" s="30">
        <v>1.9072</v>
      </c>
      <c r="V19" s="31">
        <v>0.152</v>
      </c>
      <c r="W19" s="32">
        <v>557.44000000000005</v>
      </c>
      <c r="X19" s="33">
        <v>1.6E-2</v>
      </c>
      <c r="Y19" s="34">
        <v>8.0000000000000002E-3</v>
      </c>
      <c r="Z19" s="34">
        <v>6.4360000000000028E-2</v>
      </c>
      <c r="AA19" s="31">
        <v>2.2448000000000001</v>
      </c>
      <c r="AB19" s="32">
        <v>54.911999999999999</v>
      </c>
      <c r="AC19" s="35">
        <v>34.863999999999997</v>
      </c>
      <c r="AD19" s="31">
        <v>17.088000000000001</v>
      </c>
      <c r="AE19" s="33">
        <v>6.08E-2</v>
      </c>
      <c r="AF19" s="31">
        <v>2.0224000000000002</v>
      </c>
      <c r="AG19" s="34">
        <v>1.9199999999999998E-2</v>
      </c>
      <c r="AH19" s="35">
        <v>6.1943999999999999</v>
      </c>
      <c r="AI19" s="36">
        <v>1.5640000000000001</v>
      </c>
      <c r="AJ19" s="37">
        <v>4.7699999999999996</v>
      </c>
      <c r="AK19" s="38">
        <v>1.6982436524617432E-5</v>
      </c>
    </row>
    <row r="20" spans="1:37" x14ac:dyDescent="0.25">
      <c r="A20" s="4" t="s">
        <v>45</v>
      </c>
      <c r="B20" s="5" t="s">
        <v>41</v>
      </c>
      <c r="C20" s="6" t="s">
        <v>46</v>
      </c>
      <c r="D20" s="6" t="s">
        <v>82</v>
      </c>
      <c r="E20" s="7"/>
      <c r="F20" s="24">
        <v>314.21249999999998</v>
      </c>
      <c r="G20" s="25">
        <v>3.5475000000000003</v>
      </c>
      <c r="H20" s="26">
        <v>3629.6250000000005</v>
      </c>
      <c r="I20" s="27">
        <v>0.06</v>
      </c>
      <c r="J20" s="27">
        <v>0.16125</v>
      </c>
      <c r="K20" s="28">
        <v>10.67475</v>
      </c>
      <c r="L20" s="25">
        <v>152.625</v>
      </c>
      <c r="M20" s="25">
        <v>103.16249999999999</v>
      </c>
      <c r="N20" s="26">
        <v>91.012500000000003</v>
      </c>
      <c r="O20" s="25">
        <v>109.42500000000001</v>
      </c>
      <c r="P20" s="27">
        <v>0.48749999999999993</v>
      </c>
      <c r="Q20" s="25">
        <v>167.51249999999999</v>
      </c>
      <c r="R20" s="27">
        <v>1.8562500000000002</v>
      </c>
      <c r="S20" s="25">
        <v>10.12875</v>
      </c>
      <c r="T20" s="29">
        <v>5.6962500000000009</v>
      </c>
      <c r="U20" s="30">
        <v>1.0387</v>
      </c>
      <c r="V20" s="31">
        <v>0.18529999999999999</v>
      </c>
      <c r="W20" s="32">
        <v>1015.75</v>
      </c>
      <c r="X20" s="39">
        <v>4.0999999999999999E-4</v>
      </c>
      <c r="Y20" s="34">
        <v>5.9499999999999996E-3</v>
      </c>
      <c r="Z20" s="34">
        <v>4.7860000000000069E-2</v>
      </c>
      <c r="AA20" s="31">
        <v>1.7408000000000001</v>
      </c>
      <c r="AB20" s="32">
        <v>38.233000000000004</v>
      </c>
      <c r="AC20" s="35">
        <v>23.723499999999998</v>
      </c>
      <c r="AD20" s="31">
        <v>1.96435</v>
      </c>
      <c r="AE20" s="33">
        <v>1.7000000000000001E-3</v>
      </c>
      <c r="AF20" s="31">
        <v>1.3744500000000002</v>
      </c>
      <c r="AG20" s="34">
        <v>1.4449999999999999E-2</v>
      </c>
      <c r="AH20" s="35">
        <v>6.7897999999999996</v>
      </c>
      <c r="AI20" s="36">
        <v>5.015E-2</v>
      </c>
      <c r="AJ20" s="37">
        <v>6.99</v>
      </c>
      <c r="AK20" s="38">
        <v>1.0232929922807534E-7</v>
      </c>
    </row>
    <row r="21" spans="1:37" x14ac:dyDescent="0.25">
      <c r="A21" s="4" t="s">
        <v>45</v>
      </c>
      <c r="B21" s="5" t="s">
        <v>41</v>
      </c>
      <c r="C21" s="6" t="s">
        <v>46</v>
      </c>
      <c r="D21" s="6" t="s">
        <v>83</v>
      </c>
      <c r="E21" s="7"/>
      <c r="F21" s="24">
        <v>570.91</v>
      </c>
      <c r="G21" s="25">
        <v>3.4965000000000002</v>
      </c>
      <c r="H21" s="26">
        <v>2150.44</v>
      </c>
      <c r="I21" s="27">
        <v>9.2500000000000013E-2</v>
      </c>
      <c r="J21" s="27">
        <v>0.23680000000000004</v>
      </c>
      <c r="K21" s="28">
        <v>9.9816000000000003</v>
      </c>
      <c r="L21" s="25">
        <v>191.66</v>
      </c>
      <c r="M21" s="25">
        <v>103.41499999999999</v>
      </c>
      <c r="N21" s="26">
        <v>84.322999999999993</v>
      </c>
      <c r="O21" s="25">
        <v>94.313000000000002</v>
      </c>
      <c r="P21" s="27">
        <v>0.51429999999999998</v>
      </c>
      <c r="Q21" s="25">
        <v>86.987000000000009</v>
      </c>
      <c r="R21" s="27">
        <v>4.2586999999999993</v>
      </c>
      <c r="S21" s="25">
        <v>12.779800000000002</v>
      </c>
      <c r="T21" s="29">
        <v>5.9348000000000001</v>
      </c>
      <c r="U21" s="30">
        <v>1.5842399999999999</v>
      </c>
      <c r="V21" s="31">
        <v>0.21484</v>
      </c>
      <c r="W21" s="32">
        <v>936.43999999999983</v>
      </c>
      <c r="X21" s="33">
        <v>8.1999999999999998E-4</v>
      </c>
      <c r="Y21" s="34">
        <v>6.5599999999999999E-3</v>
      </c>
      <c r="Z21" s="34">
        <v>4.7580000000000067E-2</v>
      </c>
      <c r="AA21" s="31">
        <v>1.9015799999999998</v>
      </c>
      <c r="AB21" s="32">
        <v>42.369399999999992</v>
      </c>
      <c r="AC21" s="35">
        <v>27.084599999999998</v>
      </c>
      <c r="AD21" s="31">
        <v>3.1668399999999997</v>
      </c>
      <c r="AE21" s="33">
        <v>3.2799999999999999E-3</v>
      </c>
      <c r="AF21" s="31">
        <v>1.2160599999999997</v>
      </c>
      <c r="AG21" s="34">
        <v>1.8859999999999998E-2</v>
      </c>
      <c r="AH21" s="35">
        <v>6.2508599999999994</v>
      </c>
      <c r="AI21" s="36">
        <v>3.7719999999999997E-2</v>
      </c>
      <c r="AJ21" s="37">
        <v>6.37</v>
      </c>
      <c r="AK21" s="38">
        <v>4.2657951880159212E-7</v>
      </c>
    </row>
    <row r="22" spans="1:37" ht="15.75" thickBot="1" x14ac:dyDescent="0.3">
      <c r="A22" s="45" t="s">
        <v>45</v>
      </c>
      <c r="B22" s="46" t="s">
        <v>41</v>
      </c>
      <c r="C22" s="47" t="s">
        <v>46</v>
      </c>
      <c r="D22" s="47" t="s">
        <v>84</v>
      </c>
      <c r="E22" s="48"/>
      <c r="F22" s="52">
        <v>442.745</v>
      </c>
      <c r="G22" s="53">
        <v>3.4492499999999997</v>
      </c>
      <c r="H22" s="54">
        <v>2464.8449999999998</v>
      </c>
      <c r="I22" s="55">
        <v>8.3949999999999997E-2</v>
      </c>
      <c r="J22" s="55">
        <v>0.19345000000000001</v>
      </c>
      <c r="K22" s="56">
        <v>14.110049999999999</v>
      </c>
      <c r="L22" s="53">
        <v>228.56299999999999</v>
      </c>
      <c r="M22" s="53">
        <v>138.69999999999999</v>
      </c>
      <c r="N22" s="54">
        <v>118.80749999999999</v>
      </c>
      <c r="O22" s="53">
        <v>127.67700000000002</v>
      </c>
      <c r="P22" s="55">
        <v>0.82489999999999997</v>
      </c>
      <c r="Q22" s="53">
        <v>257.69</v>
      </c>
      <c r="R22" s="55">
        <v>2.4418499999999996</v>
      </c>
      <c r="S22" s="53">
        <v>17.10755</v>
      </c>
      <c r="T22" s="57">
        <v>7.4350499999999995</v>
      </c>
      <c r="U22" s="58">
        <v>1.2972399999999999</v>
      </c>
      <c r="V22" s="59">
        <v>0.20417999999999997</v>
      </c>
      <c r="W22" s="60">
        <v>725.94599999999991</v>
      </c>
      <c r="X22" s="61">
        <v>4.0999999999999999E-4</v>
      </c>
      <c r="Y22" s="62">
        <v>5.7399999999999994E-3</v>
      </c>
      <c r="Z22" s="62">
        <v>5.1680000000000059E-2</v>
      </c>
      <c r="AA22" s="59">
        <v>2.4993599999999998</v>
      </c>
      <c r="AB22" s="60">
        <v>36.465399999999995</v>
      </c>
      <c r="AC22" s="63">
        <v>25.460999999999999</v>
      </c>
      <c r="AD22" s="59">
        <v>1.1783399999999999</v>
      </c>
      <c r="AE22" s="61">
        <v>8.4000000000000003E-4</v>
      </c>
      <c r="AF22" s="59">
        <v>1.3201999999999998</v>
      </c>
      <c r="AG22" s="62">
        <v>1.2299999999999998E-2</v>
      </c>
      <c r="AH22" s="63">
        <v>7.5743399999999994</v>
      </c>
      <c r="AI22" s="64">
        <v>4.5919999999999996E-2</v>
      </c>
      <c r="AJ22" s="65">
        <v>6.835</v>
      </c>
      <c r="AK22" s="66">
        <v>1.4621771744567149E-7</v>
      </c>
    </row>
    <row r="23" spans="1:37" x14ac:dyDescent="0.25">
      <c r="A23" s="4"/>
      <c r="B23" s="5"/>
      <c r="C23" s="6"/>
      <c r="D23" s="7"/>
      <c r="E23" s="2" t="s">
        <v>47</v>
      </c>
      <c r="F23" s="67">
        <f>AVERAGE(F15:F22)</f>
        <v>478.01512500000001</v>
      </c>
      <c r="G23" s="67">
        <f t="shared" ref="G23:AK23" si="2">AVERAGE(G15:G22)</f>
        <v>7.8581062499999987</v>
      </c>
      <c r="H23" s="67">
        <f t="shared" si="2"/>
        <v>3090.0862499999998</v>
      </c>
      <c r="I23" s="67">
        <f t="shared" si="2"/>
        <v>0.12506249999999999</v>
      </c>
      <c r="J23" s="67">
        <f t="shared" si="2"/>
        <v>0.21492500000000003</v>
      </c>
      <c r="K23" s="67">
        <f t="shared" si="2"/>
        <v>13.204387500000001</v>
      </c>
      <c r="L23" s="67">
        <f t="shared" si="2"/>
        <v>265.54843750000003</v>
      </c>
      <c r="M23" s="67">
        <f t="shared" si="2"/>
        <v>117.71087499999999</v>
      </c>
      <c r="N23" s="67">
        <f t="shared" si="2"/>
        <v>162.27043750000001</v>
      </c>
      <c r="O23" s="67">
        <f t="shared" si="2"/>
        <v>156.47281250000003</v>
      </c>
      <c r="P23" s="67">
        <f t="shared" si="2"/>
        <v>0.78986249999999991</v>
      </c>
      <c r="Q23" s="67">
        <f t="shared" si="2"/>
        <v>221.08568750000003</v>
      </c>
      <c r="R23" s="67">
        <f t="shared" si="2"/>
        <v>3.1373624999999996</v>
      </c>
      <c r="S23" s="67">
        <f t="shared" si="2"/>
        <v>13.484681250000001</v>
      </c>
      <c r="T23" s="67">
        <f t="shared" si="2"/>
        <v>8.5765625000000014</v>
      </c>
      <c r="U23" s="67">
        <f t="shared" si="2"/>
        <v>1.5690962500000001</v>
      </c>
      <c r="V23" s="67">
        <f t="shared" si="2"/>
        <v>0.18062249999999999</v>
      </c>
      <c r="W23" s="67">
        <f t="shared" si="2"/>
        <v>846.72862500000008</v>
      </c>
      <c r="X23" s="67">
        <f t="shared" si="2"/>
        <v>4.0350000000000004E-3</v>
      </c>
      <c r="Y23" s="67">
        <f t="shared" si="2"/>
        <v>7.5950000000000002E-3</v>
      </c>
      <c r="Z23" s="67">
        <f t="shared" si="2"/>
        <v>4.5333750000000034E-2</v>
      </c>
      <c r="AA23" s="67">
        <f t="shared" si="2"/>
        <v>2.5574775000000001</v>
      </c>
      <c r="AB23" s="67">
        <f t="shared" si="2"/>
        <v>44.104149999999997</v>
      </c>
      <c r="AC23" s="67">
        <f t="shared" si="2"/>
        <v>35.840800000000002</v>
      </c>
      <c r="AD23" s="67">
        <f t="shared" si="2"/>
        <v>6.1974362500000009</v>
      </c>
      <c r="AE23" s="67">
        <f t="shared" si="2"/>
        <v>1.360375E-2</v>
      </c>
      <c r="AF23" s="67">
        <f t="shared" si="2"/>
        <v>1.437405</v>
      </c>
      <c r="AG23" s="67">
        <f t="shared" si="2"/>
        <v>1.226375E-2</v>
      </c>
      <c r="AH23" s="67">
        <f t="shared" si="2"/>
        <v>6.5859999999999994</v>
      </c>
      <c r="AI23" s="67">
        <f t="shared" si="2"/>
        <v>0.27690500000000007</v>
      </c>
      <c r="AJ23" s="67">
        <f t="shared" si="2"/>
        <v>6.3512499999999994</v>
      </c>
      <c r="AK23" s="68">
        <f t="shared" si="2"/>
        <v>2.5913051589786512E-6</v>
      </c>
    </row>
    <row r="24" spans="1:37" ht="15.75" thickBot="1" x14ac:dyDescent="0.3">
      <c r="A24" s="4"/>
      <c r="B24" s="5"/>
      <c r="C24" s="6"/>
      <c r="D24" s="7"/>
      <c r="E24" s="2" t="s">
        <v>48</v>
      </c>
      <c r="F24" s="67">
        <f>_xlfn.STDEV.P(F15:F22)</f>
        <v>420.63335119843015</v>
      </c>
      <c r="G24" s="67">
        <f t="shared" ref="G24:AK24" si="3">_xlfn.STDEV.P(G15:G22)</f>
        <v>9.5102326901552967</v>
      </c>
      <c r="H24" s="67">
        <f t="shared" si="3"/>
        <v>2163.3165533991873</v>
      </c>
      <c r="I24" s="67">
        <f t="shared" si="3"/>
        <v>0.11085560075499118</v>
      </c>
      <c r="J24" s="67">
        <f t="shared" si="3"/>
        <v>0.16442760945169768</v>
      </c>
      <c r="K24" s="67">
        <f t="shared" si="3"/>
        <v>4.8162087566200649</v>
      </c>
      <c r="L24" s="67">
        <f t="shared" si="3"/>
        <v>251.53555362058631</v>
      </c>
      <c r="M24" s="67">
        <f t="shared" si="3"/>
        <v>63.478882261519672</v>
      </c>
      <c r="N24" s="67">
        <f t="shared" si="3"/>
        <v>183.32101535377728</v>
      </c>
      <c r="O24" s="67">
        <f t="shared" si="3"/>
        <v>127.9362994760326</v>
      </c>
      <c r="P24" s="67">
        <f t="shared" si="3"/>
        <v>0.51627092012697195</v>
      </c>
      <c r="Q24" s="67">
        <f t="shared" si="3"/>
        <v>215.78706227087869</v>
      </c>
      <c r="R24" s="67">
        <f t="shared" si="3"/>
        <v>1.839153082221203</v>
      </c>
      <c r="S24" s="67">
        <f t="shared" si="3"/>
        <v>9.3655804839762027</v>
      </c>
      <c r="T24" s="67">
        <f t="shared" si="3"/>
        <v>6.7834505662102931</v>
      </c>
      <c r="U24" s="67">
        <f t="shared" si="3"/>
        <v>0.37693576203172618</v>
      </c>
      <c r="V24" s="67">
        <f t="shared" si="3"/>
        <v>2.7668784645336387E-2</v>
      </c>
      <c r="W24" s="67">
        <f t="shared" si="3"/>
        <v>150.01874527449687</v>
      </c>
      <c r="X24" s="67">
        <f t="shared" si="3"/>
        <v>4.9110360414071491E-3</v>
      </c>
      <c r="Y24" s="67">
        <f t="shared" si="3"/>
        <v>1.2891373084353746E-3</v>
      </c>
      <c r="Z24" s="67">
        <f t="shared" si="3"/>
        <v>3.1979723629786114E-2</v>
      </c>
      <c r="AA24" s="67">
        <f t="shared" si="3"/>
        <v>0.94145480731618325</v>
      </c>
      <c r="AB24" s="67">
        <f t="shared" si="3"/>
        <v>9.4149022926422496</v>
      </c>
      <c r="AC24" s="67">
        <f t="shared" si="3"/>
        <v>11.471588690434301</v>
      </c>
      <c r="AD24" s="67">
        <f t="shared" si="3"/>
        <v>4.9368409925121588</v>
      </c>
      <c r="AE24" s="67">
        <f t="shared" si="3"/>
        <v>1.872469688506332E-2</v>
      </c>
      <c r="AF24" s="67">
        <f t="shared" si="3"/>
        <v>0.22947467638064123</v>
      </c>
      <c r="AG24" s="67">
        <f t="shared" si="3"/>
        <v>5.3963203609033407E-3</v>
      </c>
      <c r="AH24" s="67">
        <f t="shared" si="3"/>
        <v>1.1023010716564696</v>
      </c>
      <c r="AI24" s="67">
        <f t="shared" si="3"/>
        <v>0.49421572056137592</v>
      </c>
      <c r="AJ24" s="67">
        <f t="shared" si="3"/>
        <v>0.73334315807812833</v>
      </c>
      <c r="AK24" s="68">
        <f t="shared" si="3"/>
        <v>5.4896322743133894E-6</v>
      </c>
    </row>
    <row r="25" spans="1:37" x14ac:dyDescent="0.25">
      <c r="A25" s="40" t="s">
        <v>49</v>
      </c>
      <c r="B25" s="41" t="s">
        <v>41</v>
      </c>
      <c r="C25" s="42" t="s">
        <v>42</v>
      </c>
      <c r="D25" s="42" t="s">
        <v>85</v>
      </c>
      <c r="E25" s="8"/>
      <c r="F25" s="9">
        <v>126.92000000000002</v>
      </c>
      <c r="G25" s="10">
        <v>20.94</v>
      </c>
      <c r="H25" s="11">
        <v>544.80000000000007</v>
      </c>
      <c r="I25" s="12">
        <v>10.58</v>
      </c>
      <c r="J25" s="12">
        <v>0.2</v>
      </c>
      <c r="K25" s="13">
        <v>5.4735000000000005</v>
      </c>
      <c r="L25" s="10">
        <v>110.68</v>
      </c>
      <c r="M25" s="10">
        <v>78.56</v>
      </c>
      <c r="N25" s="11">
        <v>78.34</v>
      </c>
      <c r="O25" s="10">
        <v>27.22</v>
      </c>
      <c r="P25" s="12">
        <v>0.42</v>
      </c>
      <c r="Q25" s="10">
        <v>18.940000000000001</v>
      </c>
      <c r="R25" s="12">
        <v>768.4</v>
      </c>
      <c r="S25" s="10">
        <v>28.560000000000002</v>
      </c>
      <c r="T25" s="14">
        <v>619.80000000000007</v>
      </c>
      <c r="U25" s="15">
        <v>0.4088</v>
      </c>
      <c r="V25" s="16">
        <v>0.22559999999999999</v>
      </c>
      <c r="W25" s="17">
        <v>317.83999999999997</v>
      </c>
      <c r="X25" s="18">
        <v>3.468</v>
      </c>
      <c r="Y25" s="19">
        <v>2.3999999999999998E-3</v>
      </c>
      <c r="Z25" s="19">
        <v>5.3160000000000041E-2</v>
      </c>
      <c r="AA25" s="16">
        <v>0.18720000000000001</v>
      </c>
      <c r="AB25" s="17">
        <v>30.44</v>
      </c>
      <c r="AC25" s="20">
        <v>26.736000000000001</v>
      </c>
      <c r="AD25" s="16">
        <v>0.83520000000000005</v>
      </c>
      <c r="AE25" s="69">
        <v>8.4000000000000003E-4</v>
      </c>
      <c r="AF25" s="70">
        <v>17.544</v>
      </c>
      <c r="AG25" s="19">
        <v>2.552</v>
      </c>
      <c r="AH25" s="71">
        <v>45.368000000000002</v>
      </c>
      <c r="AI25" s="21">
        <v>72.007999999999996</v>
      </c>
      <c r="AJ25" s="22">
        <v>6.4</v>
      </c>
      <c r="AK25" s="23">
        <v>3.9810717055349618E-7</v>
      </c>
    </row>
    <row r="26" spans="1:37" x14ac:dyDescent="0.25">
      <c r="A26" s="4" t="s">
        <v>49</v>
      </c>
      <c r="B26" s="5" t="s">
        <v>41</v>
      </c>
      <c r="C26" s="6" t="s">
        <v>42</v>
      </c>
      <c r="D26" s="6" t="s">
        <v>86</v>
      </c>
      <c r="E26" s="7"/>
      <c r="F26" s="72">
        <v>185.49299999999999</v>
      </c>
      <c r="G26" s="73">
        <v>21.797999999999998</v>
      </c>
      <c r="H26" s="74">
        <v>106.155</v>
      </c>
      <c r="I26" s="27">
        <v>6.6150000000000002</v>
      </c>
      <c r="J26" s="27">
        <v>0.12599999999999997</v>
      </c>
      <c r="K26" s="28">
        <v>2.1584999999999992</v>
      </c>
      <c r="L26" s="25">
        <v>77.868000000000009</v>
      </c>
      <c r="M26" s="25">
        <v>55.271999999999998</v>
      </c>
      <c r="N26" s="26">
        <v>11.865</v>
      </c>
      <c r="O26" s="25">
        <v>3.0449999999999999</v>
      </c>
      <c r="P26" s="27">
        <v>0.23100000000000004</v>
      </c>
      <c r="Q26" s="25">
        <v>36.687000000000005</v>
      </c>
      <c r="R26" s="27">
        <v>292.32</v>
      </c>
      <c r="S26" s="25">
        <v>9.4920000000000009</v>
      </c>
      <c r="T26" s="29">
        <v>99.246000000000009</v>
      </c>
      <c r="U26" s="30">
        <v>2.08656</v>
      </c>
      <c r="V26" s="31">
        <v>0.15228</v>
      </c>
      <c r="W26" s="32">
        <v>89.018999999999991</v>
      </c>
      <c r="X26" s="33">
        <v>4.7263500000000001</v>
      </c>
      <c r="Y26" s="75">
        <v>1.1999999999999999E-3</v>
      </c>
      <c r="Z26" s="34">
        <v>4.3070000000000053E-2</v>
      </c>
      <c r="AA26" s="31">
        <v>1.07325</v>
      </c>
      <c r="AB26" s="32">
        <v>11.566799999999999</v>
      </c>
      <c r="AC26" s="35">
        <v>9.1610999999999994</v>
      </c>
      <c r="AD26" s="31">
        <v>0.64395000000000002</v>
      </c>
      <c r="AE26" s="33">
        <v>2.3489999999999997E-2</v>
      </c>
      <c r="AF26" s="31">
        <v>1.78362</v>
      </c>
      <c r="AG26" s="34">
        <v>7.392059999999999</v>
      </c>
      <c r="AH26" s="35">
        <v>3.7349099999999997</v>
      </c>
      <c r="AI26" s="36">
        <v>63.155699999999996</v>
      </c>
      <c r="AJ26" s="37">
        <v>4.96</v>
      </c>
      <c r="AK26" s="38">
        <v>1.0964781961431843E-5</v>
      </c>
    </row>
    <row r="27" spans="1:37" x14ac:dyDescent="0.25">
      <c r="A27" s="4" t="s">
        <v>49</v>
      </c>
      <c r="B27" s="5" t="s">
        <v>41</v>
      </c>
      <c r="C27" s="6" t="s">
        <v>42</v>
      </c>
      <c r="D27" s="6" t="s">
        <v>87</v>
      </c>
      <c r="E27" s="7"/>
      <c r="F27" s="24">
        <v>401.09750000000003</v>
      </c>
      <c r="G27" s="25">
        <v>40.172000000000004</v>
      </c>
      <c r="H27" s="26">
        <v>208.53749999999999</v>
      </c>
      <c r="I27" s="27">
        <v>12.263250000000001</v>
      </c>
      <c r="J27" s="27">
        <v>0.1245</v>
      </c>
      <c r="K27" s="28">
        <v>8.6955000000000009</v>
      </c>
      <c r="L27" s="25">
        <v>172.14200000000002</v>
      </c>
      <c r="M27" s="25">
        <v>37.391500000000008</v>
      </c>
      <c r="N27" s="26">
        <v>25.709250000000001</v>
      </c>
      <c r="O27" s="25">
        <v>9.9392500000000013</v>
      </c>
      <c r="P27" s="27">
        <v>0.35275000000000001</v>
      </c>
      <c r="Q27" s="25">
        <v>73.662499999999994</v>
      </c>
      <c r="R27" s="27">
        <v>821.28500000000008</v>
      </c>
      <c r="S27" s="25">
        <v>14.628749999999998</v>
      </c>
      <c r="T27" s="29">
        <v>187.95350000000002</v>
      </c>
      <c r="U27" s="30">
        <v>14.448</v>
      </c>
      <c r="V27" s="31">
        <v>0.18312</v>
      </c>
      <c r="W27" s="32">
        <v>181.44000000000003</v>
      </c>
      <c r="X27" s="33">
        <v>10.0296</v>
      </c>
      <c r="Y27" s="34">
        <v>5.8799999999999998E-3</v>
      </c>
      <c r="Z27" s="34">
        <v>0.13700000000000001</v>
      </c>
      <c r="AA27" s="31">
        <v>5.8707599999999989</v>
      </c>
      <c r="AB27" s="32">
        <v>37.220399999999998</v>
      </c>
      <c r="AC27" s="35">
        <v>18.916799999999999</v>
      </c>
      <c r="AD27" s="31">
        <v>2.9819999999999998</v>
      </c>
      <c r="AE27" s="33">
        <v>7.7280000000000001E-2</v>
      </c>
      <c r="AF27" s="31">
        <v>3.4372800000000003</v>
      </c>
      <c r="AG27" s="34">
        <v>34.935600000000001</v>
      </c>
      <c r="AH27" s="35">
        <v>7.3424399999999999</v>
      </c>
      <c r="AI27" s="36">
        <v>144.816</v>
      </c>
      <c r="AJ27" s="37">
        <v>4.04</v>
      </c>
      <c r="AK27" s="38">
        <v>9.1201083935590923E-5</v>
      </c>
    </row>
    <row r="28" spans="1:37" x14ac:dyDescent="0.25">
      <c r="A28" s="4" t="s">
        <v>49</v>
      </c>
      <c r="B28" s="5" t="s">
        <v>41</v>
      </c>
      <c r="C28" s="6" t="s">
        <v>42</v>
      </c>
      <c r="D28" s="6" t="s">
        <v>88</v>
      </c>
      <c r="E28" s="7"/>
      <c r="F28" s="24">
        <v>183.708</v>
      </c>
      <c r="G28" s="25">
        <v>38.975999999999999</v>
      </c>
      <c r="H28" s="26">
        <v>74.193000000000012</v>
      </c>
      <c r="I28" s="27">
        <v>1.365</v>
      </c>
      <c r="J28" s="27">
        <v>0.10500000000000001</v>
      </c>
      <c r="K28" s="28">
        <v>1.1084999999999994</v>
      </c>
      <c r="L28" s="25">
        <v>92.820000000000022</v>
      </c>
      <c r="M28" s="25">
        <v>8.2739999999999991</v>
      </c>
      <c r="N28" s="26">
        <v>12.956999999999999</v>
      </c>
      <c r="O28" s="25">
        <v>1.7220000000000002</v>
      </c>
      <c r="P28" s="27">
        <v>0.21000000000000002</v>
      </c>
      <c r="Q28" s="25">
        <v>28.560000000000002</v>
      </c>
      <c r="R28" s="27">
        <v>163.38000000000002</v>
      </c>
      <c r="S28" s="25">
        <v>8.1059999999999999</v>
      </c>
      <c r="T28" s="29">
        <v>33.768000000000001</v>
      </c>
      <c r="U28" s="30">
        <v>19.796500000000002</v>
      </c>
      <c r="V28" s="31">
        <v>0.15725</v>
      </c>
      <c r="W28" s="32">
        <v>60.919499999999999</v>
      </c>
      <c r="X28" s="33">
        <v>0.87890000000000001</v>
      </c>
      <c r="Y28" s="34">
        <v>1.1899999999999999E-2</v>
      </c>
      <c r="Z28" s="34">
        <v>4.9560000000000048E-2</v>
      </c>
      <c r="AA28" s="31">
        <v>19.354500000000002</v>
      </c>
      <c r="AB28" s="32">
        <v>8.6274999999999995</v>
      </c>
      <c r="AC28" s="35">
        <v>8.0690500000000007</v>
      </c>
      <c r="AD28" s="31">
        <v>0.61965000000000015</v>
      </c>
      <c r="AE28" s="33">
        <v>1.1049999999999999E-2</v>
      </c>
      <c r="AF28" s="31">
        <v>5.3252499999999996</v>
      </c>
      <c r="AG28" s="34">
        <v>18.436499999999999</v>
      </c>
      <c r="AH28" s="35">
        <v>4.5950999999999995</v>
      </c>
      <c r="AI28" s="36">
        <v>20.774000000000001</v>
      </c>
      <c r="AJ28" s="37">
        <v>4.72</v>
      </c>
      <c r="AK28" s="38">
        <v>1.9054607179632454E-5</v>
      </c>
    </row>
    <row r="29" spans="1:37" x14ac:dyDescent="0.25">
      <c r="A29" s="4" t="s">
        <v>49</v>
      </c>
      <c r="B29" s="5" t="s">
        <v>41</v>
      </c>
      <c r="C29" s="6" t="s">
        <v>42</v>
      </c>
      <c r="D29" s="6" t="s">
        <v>89</v>
      </c>
      <c r="E29" s="7"/>
      <c r="F29" s="24">
        <v>214.2</v>
      </c>
      <c r="G29" s="25">
        <v>40.863749999999996</v>
      </c>
      <c r="H29" s="26">
        <v>219.3</v>
      </c>
      <c r="I29" s="27">
        <v>8.3512500000000003</v>
      </c>
      <c r="J29" s="27">
        <v>0.14874999999999999</v>
      </c>
      <c r="K29" s="28">
        <v>3.0947500000000003</v>
      </c>
      <c r="L29" s="25">
        <v>97.686250000000001</v>
      </c>
      <c r="M29" s="25">
        <v>11.15625</v>
      </c>
      <c r="N29" s="26">
        <v>25.967499999999998</v>
      </c>
      <c r="O29" s="25">
        <v>17.3825</v>
      </c>
      <c r="P29" s="27">
        <v>0.40375000000000005</v>
      </c>
      <c r="Q29" s="25">
        <v>38.78125</v>
      </c>
      <c r="R29" s="27">
        <v>426.48750000000001</v>
      </c>
      <c r="S29" s="25">
        <v>12.834999999999997</v>
      </c>
      <c r="T29" s="29">
        <v>403.96249999999998</v>
      </c>
      <c r="U29" s="30">
        <v>3.9224000000000001</v>
      </c>
      <c r="V29" s="31">
        <v>0.13600000000000001</v>
      </c>
      <c r="W29" s="32">
        <v>166.88</v>
      </c>
      <c r="X29" s="33">
        <v>4.0815999999999999</v>
      </c>
      <c r="Y29" s="34">
        <v>4.7999999999999996E-3</v>
      </c>
      <c r="Z29" s="34">
        <v>2.8360000000000052E-2</v>
      </c>
      <c r="AA29" s="31">
        <v>4.3608000000000002</v>
      </c>
      <c r="AB29" s="32">
        <v>17.423999999999999</v>
      </c>
      <c r="AC29" s="35">
        <v>15.064</v>
      </c>
      <c r="AD29" s="31">
        <v>1.9856</v>
      </c>
      <c r="AE29" s="33">
        <v>5.9200000000000003E-2</v>
      </c>
      <c r="AF29" s="31">
        <v>2.6263999999999998</v>
      </c>
      <c r="AG29" s="34">
        <v>4.5815999999999999</v>
      </c>
      <c r="AH29" s="35">
        <v>4.5792000000000002</v>
      </c>
      <c r="AI29" s="36">
        <v>211.12</v>
      </c>
      <c r="AJ29" s="37">
        <v>5.18</v>
      </c>
      <c r="AK29" s="38">
        <v>6.6069344800759593E-6</v>
      </c>
    </row>
    <row r="30" spans="1:37" x14ac:dyDescent="0.25">
      <c r="A30" s="4" t="s">
        <v>49</v>
      </c>
      <c r="B30" s="5" t="s">
        <v>41</v>
      </c>
      <c r="C30" s="6" t="s">
        <v>42</v>
      </c>
      <c r="D30" s="6" t="s">
        <v>90</v>
      </c>
      <c r="E30" s="7"/>
      <c r="F30" s="24">
        <v>123.14375</v>
      </c>
      <c r="G30" s="25">
        <v>41.076249999999995</v>
      </c>
      <c r="H30" s="26">
        <v>112.05125</v>
      </c>
      <c r="I30" s="27">
        <v>1.36</v>
      </c>
      <c r="J30" s="27">
        <v>0.10625000000000001</v>
      </c>
      <c r="K30" s="28">
        <v>7.7249999999999375E-2</v>
      </c>
      <c r="L30" s="25">
        <v>64.28125</v>
      </c>
      <c r="M30" s="25">
        <v>13.706250000000001</v>
      </c>
      <c r="N30" s="26">
        <v>17.998750000000001</v>
      </c>
      <c r="O30" s="25">
        <v>5.8224999999999998</v>
      </c>
      <c r="P30" s="27">
        <v>0.27625</v>
      </c>
      <c r="Q30" s="25">
        <v>17.276249999999997</v>
      </c>
      <c r="R30" s="27">
        <v>37.655000000000001</v>
      </c>
      <c r="S30" s="25">
        <v>7.4587500000000002</v>
      </c>
      <c r="T30" s="29">
        <v>112.81625000000003</v>
      </c>
      <c r="U30" s="30">
        <v>8.644499999999999</v>
      </c>
      <c r="V30" s="31">
        <v>0.16744999999999999</v>
      </c>
      <c r="W30" s="32">
        <v>106.16500000000001</v>
      </c>
      <c r="X30" s="33">
        <v>0.96475</v>
      </c>
      <c r="Y30" s="34">
        <v>7.6499999999999997E-3</v>
      </c>
      <c r="Z30" s="34">
        <v>3.6599999999999966E-3</v>
      </c>
      <c r="AA30" s="31">
        <v>12.945499999999999</v>
      </c>
      <c r="AB30" s="32">
        <v>17.238</v>
      </c>
      <c r="AC30" s="35">
        <v>14.118500000000001</v>
      </c>
      <c r="AD30" s="31">
        <v>2.1462500000000002</v>
      </c>
      <c r="AE30" s="33">
        <v>4.2500000000000003E-2</v>
      </c>
      <c r="AF30" s="31">
        <v>3.6345999999999998</v>
      </c>
      <c r="AG30" s="34">
        <v>1.5325499999999999</v>
      </c>
      <c r="AH30" s="35">
        <v>5.3243999999999998</v>
      </c>
      <c r="AI30" s="36">
        <v>80.512</v>
      </c>
      <c r="AJ30" s="37">
        <v>4.92</v>
      </c>
      <c r="AK30" s="38">
        <v>1.2022644346174118E-5</v>
      </c>
    </row>
    <row r="31" spans="1:37" ht="15.75" thickBot="1" x14ac:dyDescent="0.3">
      <c r="A31" s="45" t="s">
        <v>49</v>
      </c>
      <c r="B31" s="46" t="s">
        <v>41</v>
      </c>
      <c r="C31" s="47" t="s">
        <v>42</v>
      </c>
      <c r="D31" s="47" t="s">
        <v>91</v>
      </c>
      <c r="E31" s="48"/>
      <c r="F31" s="52">
        <v>189.71725000000001</v>
      </c>
      <c r="G31" s="53">
        <v>38.698750000000004</v>
      </c>
      <c r="H31" s="54">
        <v>312.70250000000004</v>
      </c>
      <c r="I31" s="55">
        <v>5.0630000000000006</v>
      </c>
      <c r="J31" s="55">
        <v>0.1245</v>
      </c>
      <c r="K31" s="56">
        <v>2.7817499999999997</v>
      </c>
      <c r="L31" s="53">
        <v>85.946500000000015</v>
      </c>
      <c r="M31" s="53">
        <v>19.795500000000001</v>
      </c>
      <c r="N31" s="54">
        <v>50.194250000000004</v>
      </c>
      <c r="O31" s="53">
        <v>23.634250000000002</v>
      </c>
      <c r="P31" s="55">
        <v>0.3735</v>
      </c>
      <c r="Q31" s="53">
        <v>29.506500000000003</v>
      </c>
      <c r="R31" s="55">
        <v>388.64750000000004</v>
      </c>
      <c r="S31" s="53">
        <v>12.59525</v>
      </c>
      <c r="T31" s="57">
        <v>391.96750000000009</v>
      </c>
      <c r="U31" s="58">
        <v>4.6205699999999998</v>
      </c>
      <c r="V31" s="59">
        <v>0.1827</v>
      </c>
      <c r="W31" s="60">
        <v>280.14</v>
      </c>
      <c r="X31" s="80">
        <v>2.3002799999999999</v>
      </c>
      <c r="Y31" s="62">
        <v>7.8299999999999984E-3</v>
      </c>
      <c r="Z31" s="62">
        <v>1.4840000000000075E-2</v>
      </c>
      <c r="AA31" s="59">
        <v>7.3941299999999988</v>
      </c>
      <c r="AB31" s="60">
        <v>20.932199999999998</v>
      </c>
      <c r="AC31" s="63">
        <v>26.526299999999996</v>
      </c>
      <c r="AD31" s="59">
        <v>1.6164599999999998</v>
      </c>
      <c r="AE31" s="80">
        <v>2.349E-2</v>
      </c>
      <c r="AF31" s="59">
        <v>2.4603599999999997</v>
      </c>
      <c r="AG31" s="62">
        <v>4.2134099999999997</v>
      </c>
      <c r="AH31" s="63">
        <v>5.7837599999999991</v>
      </c>
      <c r="AI31" s="64">
        <v>131.97899999999998</v>
      </c>
      <c r="AJ31" s="65">
        <v>5.98</v>
      </c>
      <c r="AK31" s="66">
        <v>1.0471285480508979E-6</v>
      </c>
    </row>
    <row r="32" spans="1:37" x14ac:dyDescent="0.25">
      <c r="A32" s="40"/>
      <c r="B32" s="41"/>
      <c r="C32" s="42"/>
      <c r="D32" s="8"/>
      <c r="E32" s="1" t="s">
        <v>50</v>
      </c>
      <c r="F32" s="43">
        <f>AVERAGE(F25:F31)</f>
        <v>203.46849999999998</v>
      </c>
      <c r="G32" s="43">
        <f t="shared" ref="G32:AK32" si="4">AVERAGE(G25:G31)</f>
        <v>34.646392857142857</v>
      </c>
      <c r="H32" s="43">
        <f t="shared" si="4"/>
        <v>225.39132142857144</v>
      </c>
      <c r="I32" s="43">
        <f t="shared" si="4"/>
        <v>6.5139285714285711</v>
      </c>
      <c r="J32" s="43">
        <f t="shared" si="4"/>
        <v>0.13357142857142859</v>
      </c>
      <c r="K32" s="43">
        <f t="shared" si="4"/>
        <v>3.3413928571428571</v>
      </c>
      <c r="L32" s="43">
        <f t="shared" si="4"/>
        <v>100.20342857142859</v>
      </c>
      <c r="M32" s="43">
        <f t="shared" si="4"/>
        <v>32.022214285714291</v>
      </c>
      <c r="N32" s="43">
        <f t="shared" si="4"/>
        <v>31.861678571428573</v>
      </c>
      <c r="O32" s="43">
        <f t="shared" si="4"/>
        <v>12.680785714285715</v>
      </c>
      <c r="P32" s="43">
        <f t="shared" si="4"/>
        <v>0.32389285714285715</v>
      </c>
      <c r="Q32" s="43">
        <f t="shared" si="4"/>
        <v>34.773357142857144</v>
      </c>
      <c r="R32" s="43">
        <f t="shared" si="4"/>
        <v>414.02500000000009</v>
      </c>
      <c r="S32" s="43">
        <f t="shared" si="4"/>
        <v>13.382249999999999</v>
      </c>
      <c r="T32" s="43">
        <f t="shared" si="4"/>
        <v>264.21625</v>
      </c>
      <c r="U32" s="43">
        <f t="shared" si="4"/>
        <v>7.7039042857142865</v>
      </c>
      <c r="V32" s="43">
        <f t="shared" si="4"/>
        <v>0.17205714285714288</v>
      </c>
      <c r="W32" s="43">
        <f t="shared" si="4"/>
        <v>171.77192857142856</v>
      </c>
      <c r="X32" s="43">
        <f t="shared" si="4"/>
        <v>3.7784971428571437</v>
      </c>
      <c r="Y32" s="43">
        <f t="shared" si="4"/>
        <v>5.9514285714285702E-3</v>
      </c>
      <c r="Z32" s="43">
        <f t="shared" si="4"/>
        <v>4.7092857142857179E-2</v>
      </c>
      <c r="AA32" s="43">
        <f t="shared" si="4"/>
        <v>7.3123057142857144</v>
      </c>
      <c r="AB32" s="43">
        <f t="shared" si="4"/>
        <v>20.492699999999996</v>
      </c>
      <c r="AC32" s="43">
        <f t="shared" si="4"/>
        <v>16.941678571428572</v>
      </c>
      <c r="AD32" s="43">
        <f t="shared" si="4"/>
        <v>1.5470157142857144</v>
      </c>
      <c r="AE32" s="43">
        <f t="shared" si="4"/>
        <v>3.3978571428571434E-2</v>
      </c>
      <c r="AF32" s="43">
        <f t="shared" si="4"/>
        <v>5.2587871428571438</v>
      </c>
      <c r="AG32" s="43">
        <f t="shared" si="4"/>
        <v>10.520531428571427</v>
      </c>
      <c r="AH32" s="43">
        <f t="shared" si="4"/>
        <v>10.961115714285715</v>
      </c>
      <c r="AI32" s="43">
        <f t="shared" si="4"/>
        <v>103.48067142857144</v>
      </c>
      <c r="AJ32" s="43">
        <f t="shared" si="4"/>
        <v>5.1714285714285717</v>
      </c>
      <c r="AK32" s="44">
        <f t="shared" si="4"/>
        <v>2.0185041088787098E-5</v>
      </c>
    </row>
    <row r="33" spans="1:37" ht="15.75" thickBot="1" x14ac:dyDescent="0.3">
      <c r="A33" s="45"/>
      <c r="B33" s="46"/>
      <c r="C33" s="47"/>
      <c r="D33" s="48"/>
      <c r="E33" s="49" t="s">
        <v>51</v>
      </c>
      <c r="F33" s="50">
        <f>_xlfn.STDEV.P(F25:F31)</f>
        <v>86.509138976448298</v>
      </c>
      <c r="G33" s="50">
        <f t="shared" ref="G33:AK33" si="5">_xlfn.STDEV.P(G25:G31)</f>
        <v>8.4400780938088538</v>
      </c>
      <c r="H33" s="50">
        <f t="shared" si="5"/>
        <v>151.13404924382257</v>
      </c>
      <c r="I33" s="50">
        <f t="shared" si="5"/>
        <v>3.9307076442014459</v>
      </c>
      <c r="J33" s="50">
        <f t="shared" si="5"/>
        <v>3.0302850610166007E-2</v>
      </c>
      <c r="K33" s="50">
        <f t="shared" si="5"/>
        <v>2.6892923022116242</v>
      </c>
      <c r="L33" s="50">
        <f t="shared" si="5"/>
        <v>32.377907169173433</v>
      </c>
      <c r="M33" s="50">
        <f t="shared" si="5"/>
        <v>24.551638005592476</v>
      </c>
      <c r="N33" s="50">
        <f t="shared" si="5"/>
        <v>22.419207551670905</v>
      </c>
      <c r="O33" s="50">
        <f t="shared" si="5"/>
        <v>9.4185887690518779</v>
      </c>
      <c r="P33" s="50">
        <f t="shared" si="5"/>
        <v>7.8173668514273917E-2</v>
      </c>
      <c r="Q33" s="50">
        <f t="shared" si="5"/>
        <v>17.546998987340672</v>
      </c>
      <c r="R33" s="50">
        <f t="shared" si="5"/>
        <v>270.32548624297334</v>
      </c>
      <c r="S33" s="50">
        <f t="shared" si="5"/>
        <v>6.6643767284399118</v>
      </c>
      <c r="T33" s="50">
        <f t="shared" si="5"/>
        <v>196.8860242737897</v>
      </c>
      <c r="U33" s="50">
        <f t="shared" si="5"/>
        <v>6.5593798351713897</v>
      </c>
      <c r="V33" s="50">
        <f t="shared" si="5"/>
        <v>2.6817438204212032E-2</v>
      </c>
      <c r="W33" s="50">
        <f t="shared" si="5"/>
        <v>89.950383267836145</v>
      </c>
      <c r="X33" s="50">
        <f t="shared" si="5"/>
        <v>2.895142589218382</v>
      </c>
      <c r="Y33" s="50">
        <f t="shared" si="5"/>
        <v>3.3449169478112768E-3</v>
      </c>
      <c r="Z33" s="50">
        <f t="shared" si="5"/>
        <v>4.0390866263934226E-2</v>
      </c>
      <c r="AA33" s="50">
        <f t="shared" si="5"/>
        <v>6.2932662875576941</v>
      </c>
      <c r="AB33" s="50">
        <f t="shared" si="5"/>
        <v>9.4068556949553788</v>
      </c>
      <c r="AC33" s="50">
        <f t="shared" si="5"/>
        <v>6.9944034726679396</v>
      </c>
      <c r="AD33" s="50">
        <f t="shared" si="5"/>
        <v>0.82787652438300818</v>
      </c>
      <c r="AE33" s="50">
        <f t="shared" si="5"/>
        <v>2.514998859901554E-2</v>
      </c>
      <c r="AF33" s="50">
        <f t="shared" si="5"/>
        <v>5.1231155088305789</v>
      </c>
      <c r="AG33" s="50">
        <f t="shared" si="5"/>
        <v>11.262310444051153</v>
      </c>
      <c r="AH33" s="50">
        <f t="shared" si="5"/>
        <v>14.086361842452797</v>
      </c>
      <c r="AI33" s="50">
        <f t="shared" si="5"/>
        <v>58.665607968668184</v>
      </c>
      <c r="AJ33" s="50">
        <f t="shared" si="5"/>
        <v>0.73242120144526757</v>
      </c>
      <c r="AK33" s="51">
        <f t="shared" si="5"/>
        <v>2.9612597586597635E-5</v>
      </c>
    </row>
    <row r="34" spans="1:37" x14ac:dyDescent="0.25">
      <c r="A34" s="4" t="s">
        <v>52</v>
      </c>
      <c r="B34" s="5" t="s">
        <v>41</v>
      </c>
      <c r="C34" s="6" t="s">
        <v>46</v>
      </c>
      <c r="D34" s="6" t="s">
        <v>92</v>
      </c>
      <c r="E34" s="7"/>
      <c r="F34" s="24">
        <v>2.3867999999999996</v>
      </c>
      <c r="G34" s="25">
        <v>0.87040000000000006</v>
      </c>
      <c r="H34" s="26">
        <v>8935.2000000000007</v>
      </c>
      <c r="I34" s="27">
        <v>0.13599999999999998</v>
      </c>
      <c r="J34" s="27">
        <v>4.7599999999999996E-2</v>
      </c>
      <c r="K34" s="28">
        <v>7.5479000000000003</v>
      </c>
      <c r="L34" s="25">
        <v>1.2614000000000001</v>
      </c>
      <c r="M34" s="25">
        <v>28.158799999999999</v>
      </c>
      <c r="N34" s="26">
        <v>3369.4</v>
      </c>
      <c r="O34" s="25">
        <v>18.36</v>
      </c>
      <c r="P34" s="27">
        <v>6.7999999999999991E-2</v>
      </c>
      <c r="Q34" s="25">
        <v>2.5194000000000001</v>
      </c>
      <c r="R34" s="27">
        <v>9.5199999999999993E-2</v>
      </c>
      <c r="S34" s="25">
        <v>9.0201999999999991</v>
      </c>
      <c r="T34" s="29">
        <v>3.2946</v>
      </c>
      <c r="U34" s="30">
        <v>0.75482000000000005</v>
      </c>
      <c r="V34" s="31">
        <v>0.12190999999999999</v>
      </c>
      <c r="W34" s="32">
        <v>1460</v>
      </c>
      <c r="X34" s="33">
        <v>1.3139999999999999E-2</v>
      </c>
      <c r="Y34" s="34">
        <v>5.8399999999999997E-3</v>
      </c>
      <c r="Z34" s="34">
        <v>0.10106000000000004</v>
      </c>
      <c r="AA34" s="31">
        <v>0.55845</v>
      </c>
      <c r="AB34" s="32">
        <v>18.359500000000001</v>
      </c>
      <c r="AC34" s="35">
        <v>242.43299999999999</v>
      </c>
      <c r="AD34" s="31">
        <v>0.47158</v>
      </c>
      <c r="AE34" s="33">
        <v>7.3000000000000001E-3</v>
      </c>
      <c r="AF34" s="31">
        <v>0.9614100000000001</v>
      </c>
      <c r="AG34" s="34">
        <v>1.387E-2</v>
      </c>
      <c r="AH34" s="35">
        <v>6.7510399999999997</v>
      </c>
      <c r="AI34" s="36">
        <v>0.10804</v>
      </c>
      <c r="AJ34" s="37">
        <v>7.1050000000000004</v>
      </c>
      <c r="AK34" s="38">
        <v>7.8523563461006931E-8</v>
      </c>
    </row>
    <row r="35" spans="1:37" x14ac:dyDescent="0.25">
      <c r="A35" s="4" t="s">
        <v>52</v>
      </c>
      <c r="B35" s="5" t="s">
        <v>41</v>
      </c>
      <c r="C35" s="6" t="s">
        <v>46</v>
      </c>
      <c r="D35" s="6" t="s">
        <v>93</v>
      </c>
      <c r="E35" s="7"/>
      <c r="F35" s="24">
        <v>4.0837500000000002</v>
      </c>
      <c r="G35" s="25">
        <v>3.7537499999999997</v>
      </c>
      <c r="H35" s="26">
        <v>7548.75</v>
      </c>
      <c r="I35" s="27">
        <v>0.13125000000000001</v>
      </c>
      <c r="J35" s="27">
        <v>4.8750000000000002E-2</v>
      </c>
      <c r="K35" s="28">
        <v>7.5209999999999999</v>
      </c>
      <c r="L35" s="25">
        <v>1.64625</v>
      </c>
      <c r="M35" s="25">
        <v>38.437499999999993</v>
      </c>
      <c r="N35" s="26">
        <v>3252</v>
      </c>
      <c r="O35" s="25">
        <v>22.882499999999997</v>
      </c>
      <c r="P35" s="27">
        <v>7.1250000000000008E-2</v>
      </c>
      <c r="Q35" s="25">
        <v>4.1437499999999998</v>
      </c>
      <c r="R35" s="76">
        <v>0.04</v>
      </c>
      <c r="S35" s="25">
        <v>12.056249999999999</v>
      </c>
      <c r="T35" s="29">
        <v>3.5475000000000003</v>
      </c>
      <c r="U35" s="30">
        <v>8.6110000000000007</v>
      </c>
      <c r="V35" s="31">
        <v>0.15167999999999998</v>
      </c>
      <c r="W35" s="32">
        <v>1617.92</v>
      </c>
      <c r="X35" s="33">
        <v>1.8959999999999998E-2</v>
      </c>
      <c r="Y35" s="34">
        <v>1.975E-2</v>
      </c>
      <c r="Z35" s="34">
        <v>2.6750000000000052E-2</v>
      </c>
      <c r="AA35" s="31">
        <v>6.15489</v>
      </c>
      <c r="AB35" s="32">
        <v>40.045099999999998</v>
      </c>
      <c r="AC35" s="35">
        <v>374.61800000000005</v>
      </c>
      <c r="AD35" s="31">
        <v>1.5405000000000002</v>
      </c>
      <c r="AE35" s="33">
        <v>2.4490000000000001E-2</v>
      </c>
      <c r="AF35" s="31">
        <v>2.62201</v>
      </c>
      <c r="AG35" s="34">
        <v>7.5839999999999991E-2</v>
      </c>
      <c r="AH35" s="35">
        <v>11.360200000000001</v>
      </c>
      <c r="AI35" s="36">
        <v>0.44713999999999998</v>
      </c>
      <c r="AJ35" s="37">
        <v>6.9950000000000001</v>
      </c>
      <c r="AK35" s="38">
        <v>1.0115794542598979E-7</v>
      </c>
    </row>
    <row r="36" spans="1:37" x14ac:dyDescent="0.25">
      <c r="A36" s="4" t="s">
        <v>52</v>
      </c>
      <c r="B36" s="5" t="s">
        <v>41</v>
      </c>
      <c r="C36" s="6" t="s">
        <v>46</v>
      </c>
      <c r="D36" s="6" t="s">
        <v>94</v>
      </c>
      <c r="E36" s="7"/>
      <c r="F36" s="24">
        <v>7.0837500000000011</v>
      </c>
      <c r="G36" s="25">
        <v>6.2849999999999993</v>
      </c>
      <c r="H36" s="77">
        <v>15048.75</v>
      </c>
      <c r="I36" s="27">
        <v>0.10500000000000001</v>
      </c>
      <c r="J36" s="27">
        <v>6.7500000000000004E-2</v>
      </c>
      <c r="K36" s="28">
        <v>7.5022500000000001</v>
      </c>
      <c r="L36" s="25">
        <v>2.88375</v>
      </c>
      <c r="M36" s="25">
        <v>43.949999999999996</v>
      </c>
      <c r="N36" s="26">
        <v>6116.25</v>
      </c>
      <c r="O36" s="25">
        <v>46.95</v>
      </c>
      <c r="P36" s="27">
        <v>8.6250000000000021E-2</v>
      </c>
      <c r="Q36" s="25">
        <v>3.3150000000000004</v>
      </c>
      <c r="R36" s="76">
        <v>0.04</v>
      </c>
      <c r="S36" s="25">
        <v>11.028749999999999</v>
      </c>
      <c r="T36" s="29">
        <v>2.7600000000000007</v>
      </c>
      <c r="U36" s="30">
        <v>2.73</v>
      </c>
      <c r="V36" s="31">
        <v>0.15522</v>
      </c>
      <c r="W36" s="32">
        <v>2028.7800000000002</v>
      </c>
      <c r="X36" s="33">
        <v>8.5800000000000008E-3</v>
      </c>
      <c r="Y36" s="34">
        <v>1.248E-2</v>
      </c>
      <c r="Z36" s="34">
        <v>8.1200000000000716E-3</v>
      </c>
      <c r="AA36" s="31">
        <v>2.1808800000000002</v>
      </c>
      <c r="AB36" s="32">
        <v>20.155200000000001</v>
      </c>
      <c r="AC36" s="35">
        <v>255.37200000000001</v>
      </c>
      <c r="AD36" s="31">
        <v>1.4391</v>
      </c>
      <c r="AE36" s="33">
        <v>1.7160000000000002E-2</v>
      </c>
      <c r="AF36" s="31">
        <v>1.7417399999999998</v>
      </c>
      <c r="AG36" s="34">
        <v>1.3259999999999999E-2</v>
      </c>
      <c r="AH36" s="35">
        <v>9.0714000000000006</v>
      </c>
      <c r="AI36" s="36">
        <v>0.13181999999999999</v>
      </c>
      <c r="AJ36" s="37">
        <v>6.95</v>
      </c>
      <c r="AK36" s="38">
        <v>1.1220184543019621E-7</v>
      </c>
    </row>
    <row r="37" spans="1:37" x14ac:dyDescent="0.25">
      <c r="A37" s="4" t="s">
        <v>52</v>
      </c>
      <c r="B37" s="5" t="s">
        <v>41</v>
      </c>
      <c r="C37" s="6" t="s">
        <v>46</v>
      </c>
      <c r="D37" s="6" t="s">
        <v>95</v>
      </c>
      <c r="E37" s="7"/>
      <c r="F37" s="24">
        <v>2.54535</v>
      </c>
      <c r="G37" s="25">
        <v>0.76324999999999987</v>
      </c>
      <c r="H37" s="26">
        <v>11125.699999999999</v>
      </c>
      <c r="I37" s="27">
        <v>8.8749999999999996E-2</v>
      </c>
      <c r="J37" s="27">
        <v>4.9699999999999994E-2</v>
      </c>
      <c r="K37" s="28">
        <v>7.4788500000000004</v>
      </c>
      <c r="L37" s="25">
        <v>1.1999</v>
      </c>
      <c r="M37" s="25">
        <v>27.856849999999994</v>
      </c>
      <c r="N37" s="26">
        <v>2170.1150000000007</v>
      </c>
      <c r="O37" s="25">
        <v>17.9133</v>
      </c>
      <c r="P37" s="27">
        <v>7.4549999999999991E-2</v>
      </c>
      <c r="Q37" s="25">
        <v>1.7962999999999998</v>
      </c>
      <c r="R37" s="27">
        <v>9.2299999999999993E-2</v>
      </c>
      <c r="S37" s="25">
        <v>8.1934000000000005</v>
      </c>
      <c r="T37" s="29">
        <v>1.7962999999999998</v>
      </c>
      <c r="U37" s="30">
        <v>0.90720000000000001</v>
      </c>
      <c r="V37" s="31">
        <v>0.13440000000000002</v>
      </c>
      <c r="W37" s="32">
        <v>2138.4</v>
      </c>
      <c r="X37" s="33">
        <v>8.0000000000000002E-3</v>
      </c>
      <c r="Y37" s="34">
        <v>9.5999999999999992E-3</v>
      </c>
      <c r="Z37" s="34">
        <v>8.1160000000000065E-2</v>
      </c>
      <c r="AA37" s="31">
        <v>0.74239999999999995</v>
      </c>
      <c r="AB37" s="32">
        <v>21.975999999999999</v>
      </c>
      <c r="AC37" s="35">
        <v>131.19999999999999</v>
      </c>
      <c r="AD37" s="31">
        <v>0.4496</v>
      </c>
      <c r="AE37" s="33">
        <v>1.04E-2</v>
      </c>
      <c r="AF37" s="31">
        <v>0.90400000000000003</v>
      </c>
      <c r="AG37" s="34">
        <v>1.44E-2</v>
      </c>
      <c r="AH37" s="35">
        <v>6.5167999999999999</v>
      </c>
      <c r="AI37" s="36">
        <v>6.2399999999999997E-2</v>
      </c>
      <c r="AJ37" s="37">
        <v>7</v>
      </c>
      <c r="AK37" s="38">
        <v>9.9999999999999995E-8</v>
      </c>
    </row>
    <row r="38" spans="1:37" x14ac:dyDescent="0.25">
      <c r="A38" s="4" t="s">
        <v>52</v>
      </c>
      <c r="B38" s="5" t="s">
        <v>41</v>
      </c>
      <c r="C38" s="6" t="s">
        <v>46</v>
      </c>
      <c r="D38" s="6" t="s">
        <v>96</v>
      </c>
      <c r="E38" s="7"/>
      <c r="F38" s="24">
        <v>3.6375000000000002</v>
      </c>
      <c r="G38" s="25">
        <v>0.73124999999999996</v>
      </c>
      <c r="H38" s="26">
        <v>9292.5</v>
      </c>
      <c r="I38" s="27">
        <v>8.2500000000000004E-2</v>
      </c>
      <c r="J38" s="27">
        <v>4.8750000000000002E-2</v>
      </c>
      <c r="K38" s="28">
        <v>7.3935000000000004</v>
      </c>
      <c r="L38" s="25">
        <v>1.42875</v>
      </c>
      <c r="M38" s="25">
        <v>32.171250000000001</v>
      </c>
      <c r="N38" s="26">
        <v>3080.625</v>
      </c>
      <c r="O38" s="25">
        <v>19.462499999999999</v>
      </c>
      <c r="P38" s="27">
        <v>8.6250000000000021E-2</v>
      </c>
      <c r="Q38" s="25">
        <v>1.3575000000000002</v>
      </c>
      <c r="R38" s="27">
        <v>8.2500000000000004E-2</v>
      </c>
      <c r="S38" s="25">
        <v>10.953750000000003</v>
      </c>
      <c r="T38" s="29">
        <v>1.3800000000000003</v>
      </c>
      <c r="U38" s="30">
        <v>1.04</v>
      </c>
      <c r="V38" s="31">
        <v>0.13200000000000001</v>
      </c>
      <c r="W38" s="32">
        <v>1855.2</v>
      </c>
      <c r="X38" s="33">
        <v>1.2E-2</v>
      </c>
      <c r="Y38" s="34">
        <v>9.5999999999999992E-3</v>
      </c>
      <c r="Z38" s="34">
        <v>5.3160000000000041E-2</v>
      </c>
      <c r="AA38" s="31">
        <v>0.87760000000000005</v>
      </c>
      <c r="AB38" s="32">
        <v>20.776</v>
      </c>
      <c r="AC38" s="35">
        <v>181.68</v>
      </c>
      <c r="AD38" s="31">
        <v>0.42559999999999998</v>
      </c>
      <c r="AE38" s="33">
        <v>8.0000000000000002E-3</v>
      </c>
      <c r="AF38" s="31">
        <v>0.79759999999999998</v>
      </c>
      <c r="AG38" s="34">
        <v>1.12E-2</v>
      </c>
      <c r="AH38" s="35">
        <v>6.1448</v>
      </c>
      <c r="AI38" s="36">
        <v>5.6800000000000003E-2</v>
      </c>
      <c r="AJ38" s="37">
        <v>7.1</v>
      </c>
      <c r="AK38" s="38">
        <v>7.943282347242818E-8</v>
      </c>
    </row>
    <row r="39" spans="1:37" x14ac:dyDescent="0.25">
      <c r="A39" s="4" t="s">
        <v>52</v>
      </c>
      <c r="B39" s="5" t="s">
        <v>41</v>
      </c>
      <c r="C39" s="6" t="s">
        <v>46</v>
      </c>
      <c r="D39" s="6" t="s">
        <v>97</v>
      </c>
      <c r="E39" s="7"/>
      <c r="F39" s="24">
        <v>5.0427</v>
      </c>
      <c r="G39" s="25">
        <v>6.5247000000000002</v>
      </c>
      <c r="H39" s="26">
        <v>10319.400000000001</v>
      </c>
      <c r="I39" s="27">
        <v>0.11309999999999999</v>
      </c>
      <c r="J39" s="27">
        <v>6.2399999999999997E-2</v>
      </c>
      <c r="K39" s="28">
        <v>7.4268000000000001</v>
      </c>
      <c r="L39" s="25">
        <v>2.5467</v>
      </c>
      <c r="M39" s="25">
        <v>20.307300000000001</v>
      </c>
      <c r="N39" s="26">
        <v>2877.0299999999997</v>
      </c>
      <c r="O39" s="25">
        <v>27.323399999999999</v>
      </c>
      <c r="P39" s="27">
        <v>8.1900000000000001E-2</v>
      </c>
      <c r="Q39" s="25">
        <v>2.5896000000000003</v>
      </c>
      <c r="R39" s="76">
        <v>0.04</v>
      </c>
      <c r="S39" s="25">
        <v>9.4107000000000003</v>
      </c>
      <c r="T39" s="29">
        <v>3.4398</v>
      </c>
      <c r="U39" s="30">
        <v>3.2062499999999998</v>
      </c>
      <c r="V39" s="31">
        <v>0.14699999999999999</v>
      </c>
      <c r="W39" s="32">
        <v>2046.7499999999998</v>
      </c>
      <c r="X39" s="33">
        <v>1.2749999999999999E-2</v>
      </c>
      <c r="Y39" s="34">
        <v>1.6500000000000001E-2</v>
      </c>
      <c r="Z39" s="34">
        <v>3.5959999999999992E-2</v>
      </c>
      <c r="AA39" s="31">
        <v>2.7217500000000001</v>
      </c>
      <c r="AB39" s="32">
        <v>23.7075</v>
      </c>
      <c r="AC39" s="35">
        <v>176.1</v>
      </c>
      <c r="AD39" s="31">
        <v>1.1992499999999999</v>
      </c>
      <c r="AE39" s="33">
        <v>2.2499999999999999E-2</v>
      </c>
      <c r="AF39" s="31">
        <v>1.7999999999999998</v>
      </c>
      <c r="AG39" s="34">
        <v>2.325E-2</v>
      </c>
      <c r="AH39" s="35">
        <v>8.2424999999999997</v>
      </c>
      <c r="AI39" s="36">
        <v>0.20624999999999999</v>
      </c>
      <c r="AJ39" s="37">
        <v>7.04</v>
      </c>
      <c r="AK39" s="38">
        <v>9.120108393559095E-8</v>
      </c>
    </row>
    <row r="40" spans="1:37" x14ac:dyDescent="0.25">
      <c r="A40" s="4" t="s">
        <v>52</v>
      </c>
      <c r="B40" s="5" t="s">
        <v>41</v>
      </c>
      <c r="C40" s="6" t="s">
        <v>46</v>
      </c>
      <c r="D40" s="6" t="s">
        <v>98</v>
      </c>
      <c r="E40" s="7"/>
      <c r="F40" s="24">
        <v>24.097499999999997</v>
      </c>
      <c r="G40" s="25">
        <v>32.501249999999999</v>
      </c>
      <c r="H40" s="77" t="s">
        <v>53</v>
      </c>
      <c r="I40" s="27">
        <v>0.26324999999999998</v>
      </c>
      <c r="J40" s="27">
        <v>0.26324999999999998</v>
      </c>
      <c r="K40" s="78">
        <v>0.04</v>
      </c>
      <c r="L40" s="25">
        <v>6.9255000000000004</v>
      </c>
      <c r="M40" s="25">
        <v>106.47450000000001</v>
      </c>
      <c r="N40" s="26">
        <v>5554.5749999999998</v>
      </c>
      <c r="O40" s="25">
        <v>65.528999999999996</v>
      </c>
      <c r="P40" s="27">
        <v>0.62774999999999992</v>
      </c>
      <c r="Q40" s="25">
        <v>8.1404999999999994</v>
      </c>
      <c r="R40" s="76">
        <v>0.04</v>
      </c>
      <c r="S40" s="25">
        <v>49.369499999999995</v>
      </c>
      <c r="T40" s="29">
        <v>1.9844999999999997</v>
      </c>
      <c r="U40" s="30">
        <v>2.23272</v>
      </c>
      <c r="V40" s="31">
        <v>0.14700000000000002</v>
      </c>
      <c r="W40" s="32">
        <v>1390.2</v>
      </c>
      <c r="X40" s="33">
        <v>3.3600000000000001E-3</v>
      </c>
      <c r="Y40" s="34">
        <v>8.4000000000000012E-3</v>
      </c>
      <c r="Z40" s="34">
        <v>1.3519999999999976E-2</v>
      </c>
      <c r="AA40" s="31">
        <v>1.18188</v>
      </c>
      <c r="AB40" s="32">
        <v>26.1828</v>
      </c>
      <c r="AC40" s="35">
        <v>70.820399999999992</v>
      </c>
      <c r="AD40" s="31">
        <v>0.19824</v>
      </c>
      <c r="AE40" s="33">
        <v>6.7200000000000003E-3</v>
      </c>
      <c r="AF40" s="31">
        <v>1.0810799999999998</v>
      </c>
      <c r="AG40" s="75">
        <v>1.0349999999999999E-3</v>
      </c>
      <c r="AH40" s="35">
        <v>5.2743600000000006</v>
      </c>
      <c r="AI40" s="36">
        <v>3.6119999999999999E-2</v>
      </c>
      <c r="AJ40" s="37">
        <v>7.38</v>
      </c>
      <c r="AK40" s="38">
        <v>4.1686938347033516E-8</v>
      </c>
    </row>
    <row r="41" spans="1:37" ht="15.75" thickBot="1" x14ac:dyDescent="0.3">
      <c r="A41" s="4" t="s">
        <v>52</v>
      </c>
      <c r="B41" s="5" t="s">
        <v>41</v>
      </c>
      <c r="C41" s="6" t="s">
        <v>46</v>
      </c>
      <c r="D41" s="6" t="s">
        <v>99</v>
      </c>
      <c r="E41" s="7"/>
      <c r="F41" s="24">
        <v>6.4880000000000004</v>
      </c>
      <c r="G41" s="25">
        <v>4.24</v>
      </c>
      <c r="H41" s="26">
        <v>9812</v>
      </c>
      <c r="I41" s="27">
        <v>0.1</v>
      </c>
      <c r="J41" s="27">
        <v>6.4000000000000001E-2</v>
      </c>
      <c r="K41" s="28">
        <v>7.4015000000000004</v>
      </c>
      <c r="L41" s="25">
        <v>2.7079999999999997</v>
      </c>
      <c r="M41" s="25">
        <v>73.600000000000009</v>
      </c>
      <c r="N41" s="26">
        <v>3026.3999999999996</v>
      </c>
      <c r="O41" s="25">
        <v>35.404000000000003</v>
      </c>
      <c r="P41" s="27">
        <v>0.12</v>
      </c>
      <c r="Q41" s="25">
        <v>3.008</v>
      </c>
      <c r="R41" s="76">
        <v>0.04</v>
      </c>
      <c r="S41" s="25">
        <v>16.375999999999998</v>
      </c>
      <c r="T41" s="29">
        <v>6.9799999999999986</v>
      </c>
      <c r="U41" s="109">
        <v>11.003300000000001</v>
      </c>
      <c r="V41" s="110">
        <v>0.18248999999999999</v>
      </c>
      <c r="W41" s="111">
        <v>97.944000000000003</v>
      </c>
      <c r="X41" s="112">
        <v>4.3489599999999999</v>
      </c>
      <c r="Y41" s="113">
        <v>9.2399999999999999E-3</v>
      </c>
      <c r="Z41" s="113">
        <v>8.170000000000005E-2</v>
      </c>
      <c r="AA41" s="110">
        <v>10.5413</v>
      </c>
      <c r="AB41" s="111">
        <v>12.458600000000001</v>
      </c>
      <c r="AC41" s="114">
        <v>10.787700000000001</v>
      </c>
      <c r="AD41" s="110">
        <v>1.6100700000000001</v>
      </c>
      <c r="AE41" s="112">
        <v>2.7720000000000002E-2</v>
      </c>
      <c r="AF41" s="110">
        <v>3.6836799999999998</v>
      </c>
      <c r="AG41" s="113">
        <v>11.172700000000001</v>
      </c>
      <c r="AH41" s="114">
        <v>4.7578300000000002</v>
      </c>
      <c r="AI41" s="115">
        <v>59.790500000000002</v>
      </c>
      <c r="AJ41" s="37">
        <v>7.01</v>
      </c>
      <c r="AK41" s="38">
        <v>9.7723722095581017E-8</v>
      </c>
    </row>
    <row r="42" spans="1:37" x14ac:dyDescent="0.25">
      <c r="A42" s="40"/>
      <c r="B42" s="41"/>
      <c r="C42" s="42"/>
      <c r="D42" s="8"/>
      <c r="E42" s="1" t="s">
        <v>54</v>
      </c>
      <c r="F42" s="43">
        <f>AVERAGE(F34:F41)</f>
        <v>6.920668749999999</v>
      </c>
      <c r="G42" s="43">
        <f t="shared" ref="G42:AK42" si="6">AVERAGE(G34:G41)</f>
        <v>6.9586999999999994</v>
      </c>
      <c r="H42" s="43">
        <f t="shared" si="6"/>
        <v>10297.471428571429</v>
      </c>
      <c r="I42" s="43">
        <f t="shared" si="6"/>
        <v>0.12748124999999999</v>
      </c>
      <c r="J42" s="43">
        <f t="shared" si="6"/>
        <v>8.1493750000000004E-2</v>
      </c>
      <c r="K42" s="43">
        <f t="shared" si="6"/>
        <v>6.5389749999999998</v>
      </c>
      <c r="L42" s="43">
        <f t="shared" si="6"/>
        <v>2.5750312499999999</v>
      </c>
      <c r="M42" s="43">
        <f t="shared" si="6"/>
        <v>46.369524999999996</v>
      </c>
      <c r="N42" s="43">
        <f t="shared" si="6"/>
        <v>3680.7993749999996</v>
      </c>
      <c r="O42" s="43">
        <f t="shared" si="6"/>
        <v>31.728087499999997</v>
      </c>
      <c r="P42" s="43">
        <f t="shared" si="6"/>
        <v>0.15199374999999998</v>
      </c>
      <c r="Q42" s="43">
        <f t="shared" si="6"/>
        <v>3.3587562499999999</v>
      </c>
      <c r="R42" s="43">
        <f t="shared" si="6"/>
        <v>5.874999999999999E-2</v>
      </c>
      <c r="S42" s="43">
        <f t="shared" si="6"/>
        <v>15.801068749999999</v>
      </c>
      <c r="T42" s="43">
        <f t="shared" si="6"/>
        <v>3.1478375000000005</v>
      </c>
      <c r="U42" s="43">
        <f>AVERAGE(U34:U40)</f>
        <v>2.7831414285714291</v>
      </c>
      <c r="V42" s="43">
        <f t="shared" ref="V42:AI42" si="7">AVERAGE(V34:V40)</f>
        <v>0.14131571428571429</v>
      </c>
      <c r="W42" s="43">
        <f t="shared" si="7"/>
        <v>1791.0357142857144</v>
      </c>
      <c r="X42" s="43">
        <f t="shared" si="7"/>
        <v>1.0969999999999999E-2</v>
      </c>
      <c r="Y42" s="43">
        <f t="shared" si="7"/>
        <v>1.173857142857143E-2</v>
      </c>
      <c r="Z42" s="43">
        <f t="shared" si="7"/>
        <v>4.5675714285714319E-2</v>
      </c>
      <c r="AA42" s="43">
        <f t="shared" si="7"/>
        <v>2.0596928571428572</v>
      </c>
      <c r="AB42" s="43">
        <f t="shared" si="7"/>
        <v>24.457442857142855</v>
      </c>
      <c r="AC42" s="43">
        <f t="shared" si="7"/>
        <v>204.60334285714288</v>
      </c>
      <c r="AD42" s="43">
        <f t="shared" si="7"/>
        <v>0.81769571428571441</v>
      </c>
      <c r="AE42" s="43">
        <f t="shared" si="7"/>
        <v>1.3795714285714284E-2</v>
      </c>
      <c r="AF42" s="43">
        <f t="shared" si="7"/>
        <v>1.4154057142857144</v>
      </c>
      <c r="AG42" s="43">
        <f t="shared" si="7"/>
        <v>2.1836428571428566E-2</v>
      </c>
      <c r="AH42" s="43">
        <f t="shared" si="7"/>
        <v>7.6230142857142855</v>
      </c>
      <c r="AI42" s="43">
        <f t="shared" si="7"/>
        <v>0.14979571428571428</v>
      </c>
      <c r="AJ42" s="43">
        <f t="shared" si="6"/>
        <v>7.0724999999999998</v>
      </c>
      <c r="AK42" s="44">
        <f t="shared" si="6"/>
        <v>8.7740990270978328E-8</v>
      </c>
    </row>
    <row r="43" spans="1:37" ht="15.75" thickBot="1" x14ac:dyDescent="0.3">
      <c r="A43" s="45"/>
      <c r="B43" s="46"/>
      <c r="C43" s="47"/>
      <c r="D43" s="48"/>
      <c r="E43" s="49" t="s">
        <v>55</v>
      </c>
      <c r="F43" s="50">
        <f>_xlfn.STDEV.P(F34:F41)</f>
        <v>6.6831016489322481</v>
      </c>
      <c r="G43" s="50">
        <f t="shared" ref="G43:AK43" si="8">_xlfn.STDEV.P(G34:G41)</f>
        <v>9.9055492873944164</v>
      </c>
      <c r="H43" s="50">
        <f t="shared" si="8"/>
        <v>2201.2332423077769</v>
      </c>
      <c r="I43" s="50">
        <f t="shared" si="8"/>
        <v>5.4211155087652396E-2</v>
      </c>
      <c r="J43" s="50">
        <f t="shared" si="8"/>
        <v>6.9106527538558171E-2</v>
      </c>
      <c r="K43" s="50">
        <f t="shared" si="8"/>
        <v>2.4569452102661971</v>
      </c>
      <c r="L43" s="50">
        <f t="shared" si="8"/>
        <v>1.7618731966889498</v>
      </c>
      <c r="M43" s="50">
        <f t="shared" si="8"/>
        <v>27.336006785716727</v>
      </c>
      <c r="N43" s="50">
        <f t="shared" si="8"/>
        <v>1296.1459035286055</v>
      </c>
      <c r="O43" s="50">
        <f t="shared" si="8"/>
        <v>15.832581448901312</v>
      </c>
      <c r="P43" s="50">
        <f t="shared" si="8"/>
        <v>0.18044987606933258</v>
      </c>
      <c r="Q43" s="50">
        <f t="shared" si="8"/>
        <v>1.9795406473847501</v>
      </c>
      <c r="R43" s="50">
        <f t="shared" si="8"/>
        <v>2.4433788081261593E-2</v>
      </c>
      <c r="S43" s="50">
        <f t="shared" si="8"/>
        <v>12.90425769314961</v>
      </c>
      <c r="T43" s="50">
        <f t="shared" si="8"/>
        <v>1.6358352598424282</v>
      </c>
      <c r="U43" s="50">
        <f>_xlfn.STDEV.P(U34:U40)</f>
        <v>2.5388560487321201</v>
      </c>
      <c r="V43" s="50">
        <f t="shared" ref="V43:AH43" si="9">_xlfn.STDEV.P(V34:V40)</f>
        <v>1.1190309400986009E-2</v>
      </c>
      <c r="W43" s="50">
        <f t="shared" si="9"/>
        <v>279.51849117760133</v>
      </c>
      <c r="X43" s="50">
        <f t="shared" si="9"/>
        <v>4.5547996662861035E-3</v>
      </c>
      <c r="Y43" s="50">
        <f t="shared" si="9"/>
        <v>4.5117320987191007E-3</v>
      </c>
      <c r="Z43" s="50">
        <f t="shared" si="9"/>
        <v>3.2248073190344201E-2</v>
      </c>
      <c r="AA43" s="50">
        <f t="shared" si="9"/>
        <v>1.8275876037452394</v>
      </c>
      <c r="AB43" s="50">
        <f t="shared" si="9"/>
        <v>6.7814780059590527</v>
      </c>
      <c r="AC43" s="50">
        <f t="shared" si="9"/>
        <v>90.662143536899222</v>
      </c>
      <c r="AD43" s="50">
        <f t="shared" si="9"/>
        <v>0.51366025018925665</v>
      </c>
      <c r="AE43" s="50">
        <f t="shared" si="9"/>
        <v>6.9573390996083284E-3</v>
      </c>
      <c r="AF43" s="50">
        <f t="shared" si="9"/>
        <v>0.6177616542198856</v>
      </c>
      <c r="AG43" s="50">
        <f t="shared" si="9"/>
        <v>2.2855248024138748E-2</v>
      </c>
      <c r="AH43" s="50">
        <f t="shared" si="9"/>
        <v>1.9321891514834195</v>
      </c>
      <c r="AI43" s="50">
        <f>_xlfn.STDEV.P(AI34:AI40)</f>
        <v>0.13249030065384762</v>
      </c>
      <c r="AJ43" s="50">
        <f t="shared" si="8"/>
        <v>0.12629330940315084</v>
      </c>
      <c r="AK43" s="51">
        <f t="shared" si="8"/>
        <v>2.0356881251498889E-8</v>
      </c>
    </row>
    <row r="44" spans="1:37" x14ac:dyDescent="0.25">
      <c r="A44" s="40" t="s">
        <v>40</v>
      </c>
      <c r="B44" s="41" t="s">
        <v>56</v>
      </c>
      <c r="C44" s="42" t="s">
        <v>42</v>
      </c>
      <c r="D44" s="6" t="s">
        <v>100</v>
      </c>
      <c r="E44" s="8"/>
      <c r="F44" s="9">
        <v>513.63</v>
      </c>
      <c r="G44" s="10">
        <v>36.679499999999997</v>
      </c>
      <c r="H44" s="11">
        <v>4859.4000000000005</v>
      </c>
      <c r="I44" s="12">
        <v>42.860999999999997</v>
      </c>
      <c r="J44" s="12">
        <v>0.23399999999999996</v>
      </c>
      <c r="K44" s="13">
        <v>119.9145</v>
      </c>
      <c r="L44" s="10">
        <v>86.385000000000005</v>
      </c>
      <c r="M44" s="10">
        <v>68.152499999999989</v>
      </c>
      <c r="N44" s="11">
        <v>183.14400000000001</v>
      </c>
      <c r="O44" s="10">
        <v>360.55500000000001</v>
      </c>
      <c r="P44" s="12">
        <v>0.46799999999999992</v>
      </c>
      <c r="Q44" s="10">
        <v>57.914999999999992</v>
      </c>
      <c r="R44" s="12">
        <v>1.4624999999999999</v>
      </c>
      <c r="S44" s="10">
        <v>10.647</v>
      </c>
      <c r="T44" s="79" t="s">
        <v>53</v>
      </c>
      <c r="U44" s="15">
        <v>2.1952700000000003</v>
      </c>
      <c r="V44" s="16">
        <v>0.14168</v>
      </c>
      <c r="W44" s="17">
        <v>1864.17</v>
      </c>
      <c r="X44" s="18">
        <v>2.3022999999999998</v>
      </c>
      <c r="Y44" s="19">
        <v>1.001E-2</v>
      </c>
      <c r="Z44" s="19">
        <v>0.60992000000000002</v>
      </c>
      <c r="AA44" s="16">
        <v>4.6069100000000009</v>
      </c>
      <c r="AB44" s="17">
        <v>64.164100000000005</v>
      </c>
      <c r="AC44" s="20">
        <v>73.481099999999998</v>
      </c>
      <c r="AD44" s="16">
        <v>12.743500000000001</v>
      </c>
      <c r="AE44" s="18">
        <v>1.001E-2</v>
      </c>
      <c r="AF44" s="16">
        <v>1.14499</v>
      </c>
      <c r="AG44" s="19">
        <v>1.617E-2</v>
      </c>
      <c r="AH44" s="20">
        <v>9.4479000000000006</v>
      </c>
      <c r="AI44" s="21">
        <v>52.128999999999998</v>
      </c>
      <c r="AJ44" s="22">
        <v>6.2649999999999997</v>
      </c>
      <c r="AK44" s="23">
        <v>5.4325033149243285E-7</v>
      </c>
    </row>
    <row r="45" spans="1:37" x14ac:dyDescent="0.25">
      <c r="A45" s="4" t="s">
        <v>40</v>
      </c>
      <c r="B45" s="5" t="s">
        <v>56</v>
      </c>
      <c r="C45" s="6" t="s">
        <v>42</v>
      </c>
      <c r="D45" s="6" t="s">
        <v>101</v>
      </c>
      <c r="E45" s="7"/>
      <c r="F45" s="24">
        <v>423.93</v>
      </c>
      <c r="G45" s="25">
        <v>20.767499999999998</v>
      </c>
      <c r="H45" s="26">
        <v>4297.7999999999993</v>
      </c>
      <c r="I45" s="27">
        <v>16.984500000000001</v>
      </c>
      <c r="J45" s="27">
        <v>0.19499999999999998</v>
      </c>
      <c r="K45" s="28">
        <v>31.521000000000001</v>
      </c>
      <c r="L45" s="25">
        <v>46.371000000000002</v>
      </c>
      <c r="M45" s="25">
        <v>130.6695</v>
      </c>
      <c r="N45" s="26">
        <v>167.07599999999999</v>
      </c>
      <c r="O45" s="25">
        <v>203.58</v>
      </c>
      <c r="P45" s="27">
        <v>0.70199999999999996</v>
      </c>
      <c r="Q45" s="25">
        <v>112.69049999999999</v>
      </c>
      <c r="R45" s="27">
        <v>4.1924999999999999</v>
      </c>
      <c r="S45" s="25">
        <v>8.2095000000000002</v>
      </c>
      <c r="T45" s="29">
        <v>1549.47</v>
      </c>
      <c r="U45" s="30">
        <v>0.35997999999999997</v>
      </c>
      <c r="V45" s="31">
        <v>0.17383999999999999</v>
      </c>
      <c r="W45" s="32">
        <v>1769.56</v>
      </c>
      <c r="X45" s="33">
        <v>0.69453999999999994</v>
      </c>
      <c r="Y45" s="34">
        <v>6.5599999999999999E-3</v>
      </c>
      <c r="Z45" s="34">
        <v>0.11728000000000005</v>
      </c>
      <c r="AA45" s="31">
        <v>0.20008000000000001</v>
      </c>
      <c r="AB45" s="32">
        <v>52.069999999999993</v>
      </c>
      <c r="AC45" s="35">
        <v>64.181399999999996</v>
      </c>
      <c r="AD45" s="31">
        <v>3.2972199999999998</v>
      </c>
      <c r="AE45" s="33">
        <v>6.5599999999999999E-3</v>
      </c>
      <c r="AF45" s="31">
        <v>1.3128199999999999</v>
      </c>
      <c r="AG45" s="34">
        <v>1.804E-2</v>
      </c>
      <c r="AH45" s="35">
        <v>5.6161799999999991</v>
      </c>
      <c r="AI45" s="36">
        <v>25.977599999999999</v>
      </c>
      <c r="AJ45" s="37">
        <v>6.3650000000000002</v>
      </c>
      <c r="AK45" s="38">
        <v>4.3151907682776467E-7</v>
      </c>
    </row>
    <row r="46" spans="1:37" x14ac:dyDescent="0.25">
      <c r="A46" s="4" t="s">
        <v>40</v>
      </c>
      <c r="B46" s="5" t="s">
        <v>56</v>
      </c>
      <c r="C46" s="6" t="s">
        <v>42</v>
      </c>
      <c r="D46" s="6" t="s">
        <v>102</v>
      </c>
      <c r="E46" s="7"/>
      <c r="F46" s="24">
        <v>499.5</v>
      </c>
      <c r="G46" s="25">
        <v>36.9</v>
      </c>
      <c r="H46" s="26">
        <v>4554.375</v>
      </c>
      <c r="I46" s="27">
        <v>19.21875</v>
      </c>
      <c r="J46" s="27">
        <v>0.1875</v>
      </c>
      <c r="K46" s="28">
        <v>19.862250000000003</v>
      </c>
      <c r="L46" s="25">
        <v>40.799999999999997</v>
      </c>
      <c r="M46" s="25">
        <v>105.05625000000001</v>
      </c>
      <c r="N46" s="26">
        <v>256.6875</v>
      </c>
      <c r="O46" s="25">
        <v>326.25</v>
      </c>
      <c r="P46" s="27">
        <v>0.76875000000000004</v>
      </c>
      <c r="Q46" s="25">
        <v>65.268750000000011</v>
      </c>
      <c r="R46" s="27">
        <v>2.3062499999999999</v>
      </c>
      <c r="S46" s="25">
        <v>9.3937499999999989</v>
      </c>
      <c r="T46" s="29">
        <v>2923.125</v>
      </c>
      <c r="U46" s="30">
        <v>4.4728000000000003</v>
      </c>
      <c r="V46" s="31">
        <v>0.2024</v>
      </c>
      <c r="W46" s="32">
        <v>2150.4</v>
      </c>
      <c r="X46" s="33">
        <v>0.85760000000000003</v>
      </c>
      <c r="Y46" s="34">
        <v>1.2E-2</v>
      </c>
      <c r="Z46" s="34">
        <v>0.14756000000000005</v>
      </c>
      <c r="AA46" s="31">
        <v>8.8160000000000007</v>
      </c>
      <c r="AB46" s="32">
        <v>91.52</v>
      </c>
      <c r="AC46" s="35">
        <v>132.4</v>
      </c>
      <c r="AD46" s="31">
        <v>10.28</v>
      </c>
      <c r="AE46" s="33">
        <v>2.3199999999999998E-2</v>
      </c>
      <c r="AF46" s="31">
        <v>1.5311999999999999</v>
      </c>
      <c r="AG46" s="34">
        <v>2.8000000000000001E-2</v>
      </c>
      <c r="AH46" s="35">
        <v>9.1280000000000001</v>
      </c>
      <c r="AI46" s="36">
        <v>67.664000000000001</v>
      </c>
      <c r="AJ46" s="37">
        <v>6.07</v>
      </c>
      <c r="AK46" s="38">
        <v>8.511380382023744E-7</v>
      </c>
    </row>
    <row r="47" spans="1:37" x14ac:dyDescent="0.25">
      <c r="A47" s="4" t="s">
        <v>40</v>
      </c>
      <c r="B47" s="5" t="s">
        <v>56</v>
      </c>
      <c r="C47" s="6" t="s">
        <v>42</v>
      </c>
      <c r="D47" s="6" t="s">
        <v>103</v>
      </c>
      <c r="E47" s="7"/>
      <c r="F47" s="24">
        <v>358.35250000000002</v>
      </c>
      <c r="G47" s="25">
        <v>21.849750000000004</v>
      </c>
      <c r="H47" s="26">
        <v>6839.2000000000007</v>
      </c>
      <c r="I47" s="27">
        <v>9.7940000000000005</v>
      </c>
      <c r="J47" s="27">
        <v>0.31125000000000003</v>
      </c>
      <c r="K47" s="28">
        <v>48.784500000000001</v>
      </c>
      <c r="L47" s="25">
        <v>204.78175000000002</v>
      </c>
      <c r="M47" s="25">
        <v>77.66725000000001</v>
      </c>
      <c r="N47" s="26">
        <v>144.79349999999999</v>
      </c>
      <c r="O47" s="25">
        <v>247.13250000000002</v>
      </c>
      <c r="P47" s="27">
        <v>0.58099999999999996</v>
      </c>
      <c r="Q47" s="25">
        <v>162.65925000000004</v>
      </c>
      <c r="R47" s="27">
        <v>25.086750000000002</v>
      </c>
      <c r="S47" s="25">
        <v>20.874500000000001</v>
      </c>
      <c r="T47" s="29">
        <v>488.87</v>
      </c>
      <c r="U47" s="30">
        <v>0.48924000000000001</v>
      </c>
      <c r="V47" s="31">
        <v>0.14093999999999998</v>
      </c>
      <c r="W47" s="32">
        <v>2640.6</v>
      </c>
      <c r="X47" s="33">
        <v>0.1134</v>
      </c>
      <c r="Y47" s="34">
        <v>8.0999999999999996E-3</v>
      </c>
      <c r="Z47" s="34">
        <v>0.12893000000000004</v>
      </c>
      <c r="AA47" s="31">
        <v>0.54108000000000001</v>
      </c>
      <c r="AB47" s="32">
        <v>20.023199999999999</v>
      </c>
      <c r="AC47" s="35">
        <v>48.154499999999999</v>
      </c>
      <c r="AD47" s="31">
        <v>0.95904</v>
      </c>
      <c r="AE47" s="33">
        <v>2.4299999999999999E-3</v>
      </c>
      <c r="AF47" s="31">
        <v>0.78002999999999989</v>
      </c>
      <c r="AG47" s="34">
        <v>2.0250000000000001E-2</v>
      </c>
      <c r="AH47" s="35">
        <v>6.5480399999999994</v>
      </c>
      <c r="AI47" s="36">
        <v>1.17774</v>
      </c>
      <c r="AJ47" s="37">
        <v>6.9</v>
      </c>
      <c r="AK47" s="38">
        <v>1.2589254117941651E-7</v>
      </c>
    </row>
    <row r="48" spans="1:37" x14ac:dyDescent="0.25">
      <c r="A48" s="4" t="s">
        <v>40</v>
      </c>
      <c r="B48" s="5" t="s">
        <v>56</v>
      </c>
      <c r="C48" s="6" t="s">
        <v>42</v>
      </c>
      <c r="D48" s="6" t="s">
        <v>104</v>
      </c>
      <c r="E48" s="7"/>
      <c r="F48" s="24">
        <v>399.74999999999994</v>
      </c>
      <c r="G48" s="25">
        <v>36.874499999999998</v>
      </c>
      <c r="H48" s="26">
        <v>3997.5</v>
      </c>
      <c r="I48" s="27">
        <v>6.8640000000000008</v>
      </c>
      <c r="J48" s="27">
        <v>0.21450000000000002</v>
      </c>
      <c r="K48" s="28">
        <v>86.218500000000006</v>
      </c>
      <c r="L48" s="25">
        <v>76.947000000000003</v>
      </c>
      <c r="M48" s="25">
        <v>76.128</v>
      </c>
      <c r="N48" s="26">
        <v>156.11699999999999</v>
      </c>
      <c r="O48" s="25">
        <v>214.30500000000001</v>
      </c>
      <c r="P48" s="27">
        <v>0.83850000000000002</v>
      </c>
      <c r="Q48" s="25">
        <v>275.53499999999997</v>
      </c>
      <c r="R48" s="27">
        <v>9.5549999999999997</v>
      </c>
      <c r="S48" s="25">
        <v>11.4465</v>
      </c>
      <c r="T48" s="29">
        <v>620.88</v>
      </c>
      <c r="U48" s="30">
        <v>1.4298999999999999</v>
      </c>
      <c r="V48" s="31">
        <v>0.16511000000000001</v>
      </c>
      <c r="W48" s="32">
        <v>1893.6299999999997</v>
      </c>
      <c r="X48" s="33">
        <v>0.37524999999999997</v>
      </c>
      <c r="Y48" s="34">
        <v>1.1850000000000001E-2</v>
      </c>
      <c r="Z48" s="34">
        <v>0.93288000000000015</v>
      </c>
      <c r="AA48" s="31">
        <v>1.7387900000000001</v>
      </c>
      <c r="AB48" s="32">
        <v>64.329700000000003</v>
      </c>
      <c r="AC48" s="35">
        <v>86.978999999999999</v>
      </c>
      <c r="AD48" s="31">
        <v>16.5031</v>
      </c>
      <c r="AE48" s="33">
        <v>3.3180000000000001E-2</v>
      </c>
      <c r="AF48" s="31">
        <v>1.4109400000000001</v>
      </c>
      <c r="AG48" s="34">
        <v>1.027E-2</v>
      </c>
      <c r="AH48" s="35">
        <v>11.510300000000001</v>
      </c>
      <c r="AI48" s="36">
        <v>17.301000000000002</v>
      </c>
      <c r="AJ48" s="37">
        <v>6.3699999999999992</v>
      </c>
      <c r="AK48" s="38">
        <v>4.2657951880159286E-7</v>
      </c>
    </row>
    <row r="49" spans="1:37" x14ac:dyDescent="0.25">
      <c r="A49" s="4" t="s">
        <v>40</v>
      </c>
      <c r="B49" s="5" t="s">
        <v>56</v>
      </c>
      <c r="C49" s="6" t="s">
        <v>42</v>
      </c>
      <c r="D49" s="6" t="s">
        <v>105</v>
      </c>
      <c r="E49" s="7"/>
      <c r="F49" s="24">
        <v>548.93000000000006</v>
      </c>
      <c r="G49" s="25">
        <v>33.812999999999995</v>
      </c>
      <c r="H49" s="26">
        <v>15759</v>
      </c>
      <c r="I49" s="27">
        <v>7.4290000000000012</v>
      </c>
      <c r="J49" s="27">
        <v>0.33999999999999997</v>
      </c>
      <c r="K49" s="28">
        <v>38.263500000000001</v>
      </c>
      <c r="L49" s="25">
        <v>28.457999999999998</v>
      </c>
      <c r="M49" s="25">
        <v>235.10999999999996</v>
      </c>
      <c r="N49" s="26">
        <v>532.94999999999993</v>
      </c>
      <c r="O49" s="25">
        <v>531.08000000000004</v>
      </c>
      <c r="P49" s="27">
        <v>1.377</v>
      </c>
      <c r="Q49" s="25">
        <v>75.378</v>
      </c>
      <c r="R49" s="27">
        <v>4.2670000000000003</v>
      </c>
      <c r="S49" s="25">
        <v>30.344999999999999</v>
      </c>
      <c r="T49" s="29">
        <v>671.5</v>
      </c>
      <c r="U49" s="30">
        <v>2.0076000000000001</v>
      </c>
      <c r="V49" s="31">
        <v>0.1701</v>
      </c>
      <c r="W49" s="32">
        <v>2362.5</v>
      </c>
      <c r="X49" s="33">
        <v>0.1232</v>
      </c>
      <c r="Y49" s="34">
        <v>1.26E-2</v>
      </c>
      <c r="Z49" s="34">
        <v>0.49316000000000004</v>
      </c>
      <c r="AA49" s="31">
        <v>2.8658000000000001</v>
      </c>
      <c r="AB49" s="32">
        <v>111.16000000000001</v>
      </c>
      <c r="AC49" s="35">
        <v>113.04999999999998</v>
      </c>
      <c r="AD49" s="31">
        <v>14.693000000000001</v>
      </c>
      <c r="AE49" s="33">
        <v>2.8700000000000003E-2</v>
      </c>
      <c r="AF49" s="31">
        <v>2.4569999999999999</v>
      </c>
      <c r="AG49" s="34">
        <v>0.12390000000000001</v>
      </c>
      <c r="AH49" s="35">
        <v>23.352</v>
      </c>
      <c r="AI49" s="36">
        <v>3.0898000000000003</v>
      </c>
      <c r="AJ49" s="37">
        <v>6.34</v>
      </c>
      <c r="AK49" s="38">
        <v>4.5708818961487426E-7</v>
      </c>
    </row>
    <row r="50" spans="1:37" x14ac:dyDescent="0.25">
      <c r="A50" s="4" t="s">
        <v>40</v>
      </c>
      <c r="B50" s="5" t="s">
        <v>56</v>
      </c>
      <c r="C50" s="6" t="s">
        <v>42</v>
      </c>
      <c r="D50" s="6" t="s">
        <v>106</v>
      </c>
      <c r="E50" s="7"/>
      <c r="F50" s="24">
        <v>592.40000000000009</v>
      </c>
      <c r="G50" s="25">
        <v>37.6</v>
      </c>
      <c r="H50" s="26">
        <v>2950</v>
      </c>
      <c r="I50" s="27">
        <v>7.22</v>
      </c>
      <c r="J50" s="27">
        <v>0.16</v>
      </c>
      <c r="K50" s="28">
        <v>39.613500000000002</v>
      </c>
      <c r="L50" s="25">
        <v>194.76</v>
      </c>
      <c r="M50" s="25">
        <v>78.3</v>
      </c>
      <c r="N50" s="26">
        <v>179.06</v>
      </c>
      <c r="O50" s="25">
        <v>216.6</v>
      </c>
      <c r="P50" s="27">
        <v>0.6</v>
      </c>
      <c r="Q50" s="25">
        <v>107.26</v>
      </c>
      <c r="R50" s="27">
        <v>4.08</v>
      </c>
      <c r="S50" s="25">
        <v>7.0000000000000009</v>
      </c>
      <c r="T50" s="29">
        <v>931.19999999999993</v>
      </c>
      <c r="U50" s="30">
        <v>3.9878600000000004</v>
      </c>
      <c r="V50" s="31">
        <v>0.15984000000000001</v>
      </c>
      <c r="W50" s="32">
        <v>1662.78</v>
      </c>
      <c r="X50" s="33">
        <v>0.84433999999999998</v>
      </c>
      <c r="Y50" s="34">
        <v>1.1840000000000002E-2</v>
      </c>
      <c r="Z50" s="34">
        <v>0.28646000000000005</v>
      </c>
      <c r="AA50" s="31">
        <v>7.1151000000000009</v>
      </c>
      <c r="AB50" s="32">
        <v>56.765400000000007</v>
      </c>
      <c r="AC50" s="35">
        <v>77.552000000000007</v>
      </c>
      <c r="AD50" s="31">
        <v>22.9252</v>
      </c>
      <c r="AE50" s="33">
        <v>3.1820000000000001E-2</v>
      </c>
      <c r="AF50" s="31">
        <v>1.0419200000000002</v>
      </c>
      <c r="AG50" s="34">
        <v>2.2939999999999999E-2</v>
      </c>
      <c r="AH50" s="35">
        <v>7.2786400000000002</v>
      </c>
      <c r="AI50" s="36">
        <v>51.5854</v>
      </c>
      <c r="AJ50" s="37">
        <v>5.7</v>
      </c>
      <c r="AK50" s="38">
        <v>1.9952623149688749E-6</v>
      </c>
    </row>
    <row r="51" spans="1:37" x14ac:dyDescent="0.25">
      <c r="A51" s="4" t="s">
        <v>40</v>
      </c>
      <c r="B51" s="5" t="s">
        <v>56</v>
      </c>
      <c r="C51" s="6" t="s">
        <v>42</v>
      </c>
      <c r="D51" s="6" t="s">
        <v>107</v>
      </c>
      <c r="E51" s="7"/>
      <c r="F51" s="24">
        <v>678.2</v>
      </c>
      <c r="G51" s="25">
        <v>37.32</v>
      </c>
      <c r="H51" s="26">
        <v>3092</v>
      </c>
      <c r="I51" s="27">
        <v>11.62</v>
      </c>
      <c r="J51" s="27">
        <v>0.16</v>
      </c>
      <c r="K51" s="28">
        <v>69.293499999999995</v>
      </c>
      <c r="L51" s="25">
        <v>181.36</v>
      </c>
      <c r="M51" s="25">
        <v>32.96</v>
      </c>
      <c r="N51" s="26">
        <v>165.14</v>
      </c>
      <c r="O51" s="25">
        <v>217.79999999999998</v>
      </c>
      <c r="P51" s="27">
        <v>0.42</v>
      </c>
      <c r="Q51" s="25">
        <v>103.46</v>
      </c>
      <c r="R51" s="27">
        <v>3.08</v>
      </c>
      <c r="S51" s="25">
        <v>5.48</v>
      </c>
      <c r="T51" s="29">
        <v>1062.2</v>
      </c>
      <c r="U51" s="30">
        <v>1.9472399999999999</v>
      </c>
      <c r="V51" s="31">
        <v>0.14418</v>
      </c>
      <c r="W51" s="32">
        <v>1608.6599999999999</v>
      </c>
      <c r="X51" s="33">
        <v>0.95255999999999996</v>
      </c>
      <c r="Y51" s="34">
        <v>9.7199999999999995E-3</v>
      </c>
      <c r="Z51" s="34">
        <v>0.18806000000000006</v>
      </c>
      <c r="AA51" s="31">
        <v>3.0885299999999996</v>
      </c>
      <c r="AB51" s="32">
        <v>30.796199999999995</v>
      </c>
      <c r="AC51" s="35">
        <v>67.95089999999999</v>
      </c>
      <c r="AD51" s="31">
        <v>8.0546399999999991</v>
      </c>
      <c r="AE51" s="33">
        <v>1.2149999999999999E-2</v>
      </c>
      <c r="AF51" s="31">
        <v>0.85616999999999999</v>
      </c>
      <c r="AG51" s="34">
        <v>6.4799999999999996E-3</v>
      </c>
      <c r="AH51" s="35">
        <v>4.7781899999999995</v>
      </c>
      <c r="AI51" s="36">
        <v>14.847299999999999</v>
      </c>
      <c r="AJ51" s="37">
        <v>6.23</v>
      </c>
      <c r="AK51" s="38">
        <v>5.8884365535558744E-7</v>
      </c>
    </row>
    <row r="52" spans="1:37" ht="15.75" thickBot="1" x14ac:dyDescent="0.3">
      <c r="A52" s="4" t="s">
        <v>40</v>
      </c>
      <c r="B52" s="5" t="s">
        <v>56</v>
      </c>
      <c r="C52" s="6" t="s">
        <v>42</v>
      </c>
      <c r="D52" s="6" t="s">
        <v>108</v>
      </c>
      <c r="E52" s="7"/>
      <c r="F52" s="24">
        <v>601.19000000000005</v>
      </c>
      <c r="G52" s="25">
        <v>38.986499999999999</v>
      </c>
      <c r="H52" s="26">
        <v>6160.0250000000005</v>
      </c>
      <c r="I52" s="27">
        <v>20.619</v>
      </c>
      <c r="J52" s="27">
        <v>0.21725000000000003</v>
      </c>
      <c r="K52" s="28">
        <v>25.783500000000004</v>
      </c>
      <c r="L52" s="25">
        <v>37.584250000000004</v>
      </c>
      <c r="M52" s="25">
        <v>61.620000000000005</v>
      </c>
      <c r="N52" s="26">
        <v>173.38525000000001</v>
      </c>
      <c r="O52" s="25">
        <v>305.33499999999998</v>
      </c>
      <c r="P52" s="27">
        <v>0.49375000000000002</v>
      </c>
      <c r="Q52" s="25">
        <v>120.73175000000001</v>
      </c>
      <c r="R52" s="27">
        <v>2.3304999999999998</v>
      </c>
      <c r="S52" s="25">
        <v>17.933000000000003</v>
      </c>
      <c r="T52" s="29">
        <v>1258.865</v>
      </c>
      <c r="U52" s="30">
        <v>1.6816800000000001</v>
      </c>
      <c r="V52" s="31">
        <v>0.19558</v>
      </c>
      <c r="W52" s="32">
        <v>2248.4</v>
      </c>
      <c r="X52" s="33">
        <v>0.42658000000000001</v>
      </c>
      <c r="Y52" s="34">
        <v>1.001E-2</v>
      </c>
      <c r="Z52" s="34">
        <v>0.14099000000000003</v>
      </c>
      <c r="AA52" s="31">
        <v>2.6603499999999998</v>
      </c>
      <c r="AB52" s="32">
        <v>38.022599999999997</v>
      </c>
      <c r="AC52" s="35">
        <v>55.008800000000001</v>
      </c>
      <c r="AD52" s="31">
        <v>4.6977700000000002</v>
      </c>
      <c r="AE52" s="33">
        <v>8.4700000000000001E-3</v>
      </c>
      <c r="AF52" s="31">
        <v>0.81851000000000007</v>
      </c>
      <c r="AG52" s="34">
        <v>3.8500000000000001E-3</v>
      </c>
      <c r="AH52" s="35">
        <v>11.0418</v>
      </c>
      <c r="AI52" s="36">
        <v>10.110099999999999</v>
      </c>
      <c r="AJ52" s="37">
        <v>6.47</v>
      </c>
      <c r="AK52" s="38">
        <v>3.3884415613920242E-7</v>
      </c>
    </row>
    <row r="53" spans="1:37" x14ac:dyDescent="0.25">
      <c r="A53" s="40"/>
      <c r="B53" s="41"/>
      <c r="C53" s="42"/>
      <c r="D53" s="8"/>
      <c r="E53" s="1" t="s">
        <v>57</v>
      </c>
      <c r="F53" s="43">
        <f>AVERAGE(F44:F52)</f>
        <v>512.87583333333328</v>
      </c>
      <c r="G53" s="43">
        <f t="shared" ref="G53:AK53" si="10">AVERAGE(G44:G52)</f>
        <v>33.421194444444438</v>
      </c>
      <c r="H53" s="43">
        <f t="shared" si="10"/>
        <v>5834.3666666666668</v>
      </c>
      <c r="I53" s="43">
        <f t="shared" si="10"/>
        <v>15.845583333333334</v>
      </c>
      <c r="J53" s="43">
        <f t="shared" si="10"/>
        <v>0.22438888888888886</v>
      </c>
      <c r="K53" s="43">
        <f t="shared" si="10"/>
        <v>53.250527777777776</v>
      </c>
      <c r="L53" s="43">
        <f t="shared" si="10"/>
        <v>99.716333333333338</v>
      </c>
      <c r="M53" s="43">
        <f t="shared" si="10"/>
        <v>96.18483333333333</v>
      </c>
      <c r="N53" s="43">
        <f t="shared" si="10"/>
        <v>217.59480555555555</v>
      </c>
      <c r="O53" s="43">
        <f t="shared" si="10"/>
        <v>291.4041666666667</v>
      </c>
      <c r="P53" s="43">
        <f t="shared" si="10"/>
        <v>0.69433333333333325</v>
      </c>
      <c r="Q53" s="43">
        <f t="shared" si="10"/>
        <v>120.09980555555555</v>
      </c>
      <c r="R53" s="43">
        <f t="shared" si="10"/>
        <v>6.2622777777777783</v>
      </c>
      <c r="S53" s="43">
        <f t="shared" si="10"/>
        <v>13.481027777777779</v>
      </c>
      <c r="T53" s="43">
        <f t="shared" si="10"/>
        <v>1188.2637500000001</v>
      </c>
      <c r="U53" s="43">
        <f t="shared" si="10"/>
        <v>2.0635077777777777</v>
      </c>
      <c r="V53" s="43">
        <f t="shared" si="10"/>
        <v>0.16596333333333335</v>
      </c>
      <c r="W53" s="43">
        <f t="shared" si="10"/>
        <v>2022.3000000000002</v>
      </c>
      <c r="X53" s="43">
        <f t="shared" si="10"/>
        <v>0.74330777777777779</v>
      </c>
      <c r="Y53" s="43">
        <f t="shared" si="10"/>
        <v>1.029888888888889E-2</v>
      </c>
      <c r="Z53" s="43">
        <f t="shared" si="10"/>
        <v>0.33835999999999999</v>
      </c>
      <c r="AA53" s="43">
        <f t="shared" si="10"/>
        <v>3.5147377777777784</v>
      </c>
      <c r="AB53" s="43">
        <f t="shared" si="10"/>
        <v>58.761244444444436</v>
      </c>
      <c r="AC53" s="43">
        <f t="shared" si="10"/>
        <v>79.86196666666666</v>
      </c>
      <c r="AD53" s="43">
        <f t="shared" si="10"/>
        <v>10.461496666666669</v>
      </c>
      <c r="AE53" s="43">
        <f t="shared" si="10"/>
        <v>1.7391111111111114E-2</v>
      </c>
      <c r="AF53" s="43">
        <f t="shared" si="10"/>
        <v>1.2615088888888888</v>
      </c>
      <c r="AG53" s="43">
        <f t="shared" si="10"/>
        <v>2.7766666666666665E-2</v>
      </c>
      <c r="AH53" s="43">
        <f t="shared" si="10"/>
        <v>9.8556722222222213</v>
      </c>
      <c r="AI53" s="43">
        <f t="shared" si="10"/>
        <v>27.097993333333331</v>
      </c>
      <c r="AJ53" s="43">
        <f t="shared" si="10"/>
        <v>6.301111111111112</v>
      </c>
      <c r="AK53" s="44">
        <f t="shared" si="10"/>
        <v>6.3982420250912452E-7</v>
      </c>
    </row>
    <row r="54" spans="1:37" ht="15.75" thickBot="1" x14ac:dyDescent="0.3">
      <c r="A54" s="45"/>
      <c r="B54" s="46"/>
      <c r="C54" s="47"/>
      <c r="D54" s="48"/>
      <c r="E54" s="49" t="s">
        <v>58</v>
      </c>
      <c r="F54" s="50">
        <f>_xlfn.STDEV.P(F44:F52)</f>
        <v>98.61328837659002</v>
      </c>
      <c r="G54" s="50">
        <f t="shared" ref="G54:AK54" si="11">_xlfn.STDEV.P(G44:G52)</f>
        <v>6.6034293297937694</v>
      </c>
      <c r="H54" s="50">
        <f t="shared" si="11"/>
        <v>3708.5230831041981</v>
      </c>
      <c r="I54" s="50">
        <f t="shared" si="11"/>
        <v>10.778988028412806</v>
      </c>
      <c r="J54" s="50">
        <f t="shared" si="11"/>
        <v>5.9318597316982601E-2</v>
      </c>
      <c r="K54" s="50">
        <f t="shared" si="11"/>
        <v>30.840560162634244</v>
      </c>
      <c r="L54" s="50">
        <f t="shared" si="11"/>
        <v>68.870974711271202</v>
      </c>
      <c r="M54" s="50">
        <f t="shared" si="11"/>
        <v>55.388586757436862</v>
      </c>
      <c r="N54" s="50">
        <f t="shared" si="11"/>
        <v>115.46361546883853</v>
      </c>
      <c r="O54" s="50">
        <f t="shared" si="11"/>
        <v>100.14723936673325</v>
      </c>
      <c r="P54" s="50">
        <f t="shared" si="11"/>
        <v>0.2750508791316823</v>
      </c>
      <c r="Q54" s="50">
        <f t="shared" si="11"/>
        <v>62.664788508288929</v>
      </c>
      <c r="R54" s="50">
        <f t="shared" si="11"/>
        <v>7.0119264644093322</v>
      </c>
      <c r="S54" s="50">
        <f t="shared" si="11"/>
        <v>7.6125851595715099</v>
      </c>
      <c r="T54" s="50">
        <f t="shared" si="11"/>
        <v>733.59496654638201</v>
      </c>
      <c r="U54" s="50">
        <f t="shared" si="11"/>
        <v>1.3110387247418893</v>
      </c>
      <c r="V54" s="50">
        <f t="shared" si="11"/>
        <v>2.1114807863466513E-2</v>
      </c>
      <c r="W54" s="50">
        <f t="shared" si="11"/>
        <v>328.52414140955955</v>
      </c>
      <c r="X54" s="50">
        <f t="shared" si="11"/>
        <v>0.6251215203778433</v>
      </c>
      <c r="Y54" s="50">
        <f t="shared" si="11"/>
        <v>1.8940341686724577E-3</v>
      </c>
      <c r="Z54" s="50">
        <f t="shared" si="11"/>
        <v>0.26761133761898481</v>
      </c>
      <c r="AA54" s="50">
        <f t="shared" si="11"/>
        <v>2.7197869299625408</v>
      </c>
      <c r="AB54" s="50">
        <f t="shared" si="11"/>
        <v>27.163070341841017</v>
      </c>
      <c r="AC54" s="50">
        <f t="shared" si="11"/>
        <v>25.753513434222263</v>
      </c>
      <c r="AD54" s="50">
        <f t="shared" si="11"/>
        <v>6.6301333930975082</v>
      </c>
      <c r="AE54" s="50">
        <f t="shared" si="11"/>
        <v>1.1164428078544265E-2</v>
      </c>
      <c r="AF54" s="50">
        <f t="shared" si="11"/>
        <v>0.4922804374302755</v>
      </c>
      <c r="AG54" s="50">
        <f t="shared" si="11"/>
        <v>3.4771991282895751E-2</v>
      </c>
      <c r="AH54" s="50">
        <f t="shared" si="11"/>
        <v>5.2527980557747158</v>
      </c>
      <c r="AI54" s="50">
        <f t="shared" si="11"/>
        <v>22.744822423104956</v>
      </c>
      <c r="AJ54" s="50">
        <f t="shared" si="11"/>
        <v>0.30159555126561444</v>
      </c>
      <c r="AK54" s="51">
        <f t="shared" si="11"/>
        <v>5.1324274680897138E-7</v>
      </c>
    </row>
    <row r="55" spans="1:37" x14ac:dyDescent="0.25">
      <c r="A55" s="4" t="s">
        <v>45</v>
      </c>
      <c r="B55" s="5" t="s">
        <v>56</v>
      </c>
      <c r="C55" s="6" t="s">
        <v>46</v>
      </c>
      <c r="D55" s="6" t="s">
        <v>109</v>
      </c>
      <c r="E55" s="7"/>
      <c r="F55" s="24">
        <v>604.95000000000016</v>
      </c>
      <c r="G55" s="25">
        <v>3.9849000000000001</v>
      </c>
      <c r="H55" s="26">
        <v>3138.34</v>
      </c>
      <c r="I55" s="27">
        <v>0.29970000000000002</v>
      </c>
      <c r="J55" s="27">
        <v>0.14430000000000001</v>
      </c>
      <c r="K55" s="28">
        <v>32.755099999999999</v>
      </c>
      <c r="L55" s="25">
        <v>66.304000000000002</v>
      </c>
      <c r="M55" s="25">
        <v>74.629000000000005</v>
      </c>
      <c r="N55" s="26">
        <v>146.00200000000001</v>
      </c>
      <c r="O55" s="25">
        <v>100.899</v>
      </c>
      <c r="P55" s="27">
        <v>1.4688999999999999</v>
      </c>
      <c r="Q55" s="25">
        <v>96.717999999999989</v>
      </c>
      <c r="R55" s="27">
        <v>10.2416</v>
      </c>
      <c r="S55" s="25">
        <v>10.633800000000001</v>
      </c>
      <c r="T55" s="29">
        <v>29.6111</v>
      </c>
      <c r="U55" s="30">
        <v>1.1897400000000002</v>
      </c>
      <c r="V55" s="31">
        <v>0.27413000000000004</v>
      </c>
      <c r="W55" s="32">
        <v>1486.78</v>
      </c>
      <c r="X55" s="33">
        <v>1.027E-2</v>
      </c>
      <c r="Y55" s="34">
        <v>7.9000000000000008E-3</v>
      </c>
      <c r="Z55" s="34">
        <v>0.15473000000000003</v>
      </c>
      <c r="AA55" s="31">
        <v>1.3390500000000001</v>
      </c>
      <c r="AB55" s="32">
        <v>43.149799999999999</v>
      </c>
      <c r="AC55" s="35">
        <v>77.356800000000007</v>
      </c>
      <c r="AD55" s="31">
        <v>3.80227</v>
      </c>
      <c r="AE55" s="33">
        <v>3.397E-2</v>
      </c>
      <c r="AF55" s="31">
        <v>1.25926</v>
      </c>
      <c r="AG55" s="34">
        <v>1.8170000000000002E-2</v>
      </c>
      <c r="AH55" s="35">
        <v>9.4009999999999998</v>
      </c>
      <c r="AI55" s="36">
        <v>0.65095999999999998</v>
      </c>
      <c r="AJ55" s="37">
        <v>5.9</v>
      </c>
      <c r="AK55" s="38">
        <v>1.2589254117941642E-6</v>
      </c>
    </row>
    <row r="56" spans="1:37" x14ac:dyDescent="0.25">
      <c r="A56" s="4" t="s">
        <v>45</v>
      </c>
      <c r="B56" s="5" t="s">
        <v>56</v>
      </c>
      <c r="C56" s="6" t="s">
        <v>46</v>
      </c>
      <c r="D56" s="6" t="s">
        <v>110</v>
      </c>
      <c r="E56" s="7"/>
      <c r="F56" s="24">
        <v>614.4</v>
      </c>
      <c r="G56" s="25">
        <v>4.1639999999999997</v>
      </c>
      <c r="H56" s="26">
        <v>3318.3999999999996</v>
      </c>
      <c r="I56" s="27">
        <v>0.31600000000000006</v>
      </c>
      <c r="J56" s="27">
        <v>0.16799999999999998</v>
      </c>
      <c r="K56" s="28">
        <v>17.0215</v>
      </c>
      <c r="L56" s="25">
        <v>119.16</v>
      </c>
      <c r="M56" s="25">
        <v>64.92</v>
      </c>
      <c r="N56" s="26">
        <v>163.64000000000004</v>
      </c>
      <c r="O56" s="25">
        <v>131.35999999999996</v>
      </c>
      <c r="P56" s="27">
        <v>1.6359999999999999</v>
      </c>
      <c r="Q56" s="25">
        <v>192.64</v>
      </c>
      <c r="R56" s="27">
        <v>15.8</v>
      </c>
      <c r="S56" s="25">
        <v>11.384</v>
      </c>
      <c r="T56" s="29">
        <v>44.44</v>
      </c>
      <c r="U56" s="30">
        <v>5.9080000000000004</v>
      </c>
      <c r="V56" s="31">
        <v>0.23119999999999999</v>
      </c>
      <c r="W56" s="32">
        <v>1504.8</v>
      </c>
      <c r="X56" s="33">
        <v>1.3599999999999999E-2</v>
      </c>
      <c r="Y56" s="34">
        <v>1.7600000000000001E-2</v>
      </c>
      <c r="Z56" s="34">
        <v>4.6760000000000024E-2</v>
      </c>
      <c r="AA56" s="31">
        <v>9.7040000000000006</v>
      </c>
      <c r="AB56" s="32">
        <v>38.159999999999997</v>
      </c>
      <c r="AC56" s="35">
        <v>78.792000000000002</v>
      </c>
      <c r="AD56" s="31">
        <v>6.0271999999999997</v>
      </c>
      <c r="AE56" s="33">
        <v>0.04</v>
      </c>
      <c r="AF56" s="31">
        <v>2.9207999999999998</v>
      </c>
      <c r="AG56" s="34">
        <v>8.7999999999999995E-2</v>
      </c>
      <c r="AH56" s="35">
        <v>10.368</v>
      </c>
      <c r="AI56" s="36">
        <v>1.3064</v>
      </c>
      <c r="AJ56" s="37">
        <v>6.2550000000000008</v>
      </c>
      <c r="AK56" s="38">
        <v>5.5590425727040228E-7</v>
      </c>
    </row>
    <row r="57" spans="1:37" x14ac:dyDescent="0.25">
      <c r="A57" s="4" t="s">
        <v>45</v>
      </c>
      <c r="B57" s="5" t="s">
        <v>56</v>
      </c>
      <c r="C57" s="6" t="s">
        <v>46</v>
      </c>
      <c r="D57" s="6" t="s">
        <v>111</v>
      </c>
      <c r="E57" s="7"/>
      <c r="F57" s="24">
        <v>1374.28</v>
      </c>
      <c r="G57" s="25">
        <v>3.2571999999999997</v>
      </c>
      <c r="H57" s="26">
        <v>2054.62</v>
      </c>
      <c r="I57" s="27">
        <v>0.18020000000000003</v>
      </c>
      <c r="J57" s="27">
        <v>0.21419999999999997</v>
      </c>
      <c r="K57" s="28">
        <v>11.9305</v>
      </c>
      <c r="L57" s="25">
        <v>52.427999999999997</v>
      </c>
      <c r="M57" s="25">
        <v>102</v>
      </c>
      <c r="N57" s="26">
        <v>127.70399999999998</v>
      </c>
      <c r="O57" s="25">
        <v>63.104000000000006</v>
      </c>
      <c r="P57" s="27">
        <v>0.96560000000000001</v>
      </c>
      <c r="Q57" s="25">
        <v>95.37</v>
      </c>
      <c r="R57" s="27">
        <v>6.5415999999999999</v>
      </c>
      <c r="S57" s="25">
        <v>13.837999999999999</v>
      </c>
      <c r="T57" s="29">
        <v>14.953199999999999</v>
      </c>
      <c r="U57" s="30">
        <v>2.0689199999999999</v>
      </c>
      <c r="V57" s="31">
        <v>0.18312</v>
      </c>
      <c r="W57" s="32">
        <v>1050.8399999999999</v>
      </c>
      <c r="X57" s="33">
        <v>1.176E-2</v>
      </c>
      <c r="Y57" s="34">
        <v>7.5599999999999999E-3</v>
      </c>
      <c r="Z57" s="34">
        <v>4.3760000000000077E-2</v>
      </c>
      <c r="AA57" s="31">
        <v>1.5691200000000001</v>
      </c>
      <c r="AB57" s="32">
        <v>57.691200000000002</v>
      </c>
      <c r="AC57" s="35">
        <v>68.980800000000002</v>
      </c>
      <c r="AD57" s="31">
        <v>5.1332399999999998</v>
      </c>
      <c r="AE57" s="33">
        <v>3.3600000000000005E-2</v>
      </c>
      <c r="AF57" s="31">
        <v>1.4876400000000001</v>
      </c>
      <c r="AG57" s="34">
        <v>1.6800000000000002E-2</v>
      </c>
      <c r="AH57" s="35">
        <v>7.4709599999999998</v>
      </c>
      <c r="AI57" s="36">
        <v>0.84587999999999997</v>
      </c>
      <c r="AJ57" s="37">
        <v>5.42</v>
      </c>
      <c r="AK57" s="38">
        <v>3.8018939632056064E-6</v>
      </c>
    </row>
    <row r="58" spans="1:37" x14ac:dyDescent="0.25">
      <c r="A58" s="4" t="s">
        <v>45</v>
      </c>
      <c r="B58" s="5" t="s">
        <v>56</v>
      </c>
      <c r="C58" s="6" t="s">
        <v>46</v>
      </c>
      <c r="D58" s="6" t="s">
        <v>112</v>
      </c>
      <c r="E58" s="7"/>
      <c r="F58" s="24">
        <v>792.6099999999999</v>
      </c>
      <c r="G58" s="25">
        <v>3.6582000000000003</v>
      </c>
      <c r="H58" s="26">
        <v>3979.8</v>
      </c>
      <c r="I58" s="27">
        <v>0.25124999999999997</v>
      </c>
      <c r="J58" s="27">
        <v>0.21440000000000001</v>
      </c>
      <c r="K58" s="28">
        <v>11.5586</v>
      </c>
      <c r="L58" s="25">
        <v>60.099000000000004</v>
      </c>
      <c r="M58" s="25">
        <v>72.259500000000003</v>
      </c>
      <c r="N58" s="26">
        <v>182.77600000000004</v>
      </c>
      <c r="O58" s="25">
        <v>107.87</v>
      </c>
      <c r="P58" s="27">
        <v>1.0451999999999999</v>
      </c>
      <c r="Q58" s="25">
        <v>154.77000000000001</v>
      </c>
      <c r="R58" s="27">
        <v>7.5978000000000003</v>
      </c>
      <c r="S58" s="25">
        <v>13.11525</v>
      </c>
      <c r="T58" s="29">
        <v>23.001100000000001</v>
      </c>
      <c r="U58" s="30">
        <v>1.5640799999999999</v>
      </c>
      <c r="V58" s="31">
        <v>0.17708000000000002</v>
      </c>
      <c r="W58" s="32">
        <v>1751.8</v>
      </c>
      <c r="X58" s="33">
        <v>3.0400000000000002E-3</v>
      </c>
      <c r="Y58" s="34">
        <v>8.3599999999999994E-3</v>
      </c>
      <c r="Z58" s="34">
        <v>0.11092000000000005</v>
      </c>
      <c r="AA58" s="31">
        <v>1.9189999999999998</v>
      </c>
      <c r="AB58" s="32">
        <v>57.661199999999994</v>
      </c>
      <c r="AC58" s="35">
        <v>68.513999999999996</v>
      </c>
      <c r="AD58" s="31">
        <v>1.9045599999999998</v>
      </c>
      <c r="AE58" s="33">
        <v>8.3599999999999994E-3</v>
      </c>
      <c r="AF58" s="31">
        <v>1.3611599999999999</v>
      </c>
      <c r="AG58" s="34">
        <v>1.3679999999999999E-2</v>
      </c>
      <c r="AH58" s="35">
        <v>7.1059999999999999</v>
      </c>
      <c r="AI58" s="36">
        <v>0.13603999999999999</v>
      </c>
      <c r="AJ58" s="37">
        <v>6.4399999999999995</v>
      </c>
      <c r="AK58" s="38">
        <v>3.630780547701011E-7</v>
      </c>
    </row>
    <row r="59" spans="1:37" ht="15.75" thickBot="1" x14ac:dyDescent="0.3">
      <c r="A59" s="45" t="s">
        <v>45</v>
      </c>
      <c r="B59" s="46" t="s">
        <v>56</v>
      </c>
      <c r="C59" s="47" t="s">
        <v>46</v>
      </c>
      <c r="D59" s="6" t="s">
        <v>113</v>
      </c>
      <c r="E59" s="48"/>
      <c r="F59" s="52">
        <v>285.64599999999996</v>
      </c>
      <c r="G59" s="53">
        <v>3.2337999999999996</v>
      </c>
      <c r="H59" s="54">
        <v>813.19999999999993</v>
      </c>
      <c r="I59" s="55">
        <v>0.16339999999999999</v>
      </c>
      <c r="J59" s="55">
        <v>0.11019999999999999</v>
      </c>
      <c r="K59" s="56">
        <v>7.6621000000000006</v>
      </c>
      <c r="L59" s="53">
        <v>49.628</v>
      </c>
      <c r="M59" s="53">
        <v>61.86399999999999</v>
      </c>
      <c r="N59" s="54">
        <v>45.182000000000002</v>
      </c>
      <c r="O59" s="53">
        <v>18.623799999999999</v>
      </c>
      <c r="P59" s="55">
        <v>0.33439999999999998</v>
      </c>
      <c r="Q59" s="53">
        <v>204.93399999999997</v>
      </c>
      <c r="R59" s="55">
        <v>2.964</v>
      </c>
      <c r="S59" s="53">
        <v>8.6449999999999996</v>
      </c>
      <c r="T59" s="57">
        <v>185.63</v>
      </c>
      <c r="U59" s="58">
        <v>14.1525</v>
      </c>
      <c r="V59" s="59">
        <v>0.15215000000000001</v>
      </c>
      <c r="W59" s="60">
        <v>195.67</v>
      </c>
      <c r="X59" s="80">
        <v>0.10455</v>
      </c>
      <c r="Y59" s="62">
        <v>8.5000000000000006E-3</v>
      </c>
      <c r="Z59" s="62">
        <v>2.3210000000000064E-2</v>
      </c>
      <c r="AA59" s="59">
        <v>2.61205</v>
      </c>
      <c r="AB59" s="60">
        <v>43.571000000000005</v>
      </c>
      <c r="AC59" s="63">
        <v>21.734500000000001</v>
      </c>
      <c r="AD59" s="59">
        <v>10.013</v>
      </c>
      <c r="AE59" s="80">
        <v>0.1207</v>
      </c>
      <c r="AF59" s="59">
        <v>1.6753499999999999</v>
      </c>
      <c r="AG59" s="62">
        <v>6.0350000000000001E-2</v>
      </c>
      <c r="AH59" s="63">
        <v>2.9418500000000001</v>
      </c>
      <c r="AI59" s="64">
        <v>142.88499999999999</v>
      </c>
      <c r="AJ59" s="65">
        <v>4.2</v>
      </c>
      <c r="AK59" s="66">
        <v>6.3095734448019279E-5</v>
      </c>
    </row>
    <row r="60" spans="1:37" x14ac:dyDescent="0.25">
      <c r="A60" s="40"/>
      <c r="B60" s="41"/>
      <c r="C60" s="42"/>
      <c r="D60" s="8"/>
      <c r="E60" s="1" t="s">
        <v>59</v>
      </c>
      <c r="F60" s="43">
        <f>AVERAGE(F55:F59)</f>
        <v>734.3771999999999</v>
      </c>
      <c r="G60" s="43">
        <f t="shared" ref="G60:AK60" si="12">AVERAGE(G55:G59)</f>
        <v>3.6596199999999994</v>
      </c>
      <c r="H60" s="43">
        <f t="shared" si="12"/>
        <v>2660.8720000000003</v>
      </c>
      <c r="I60" s="43">
        <f t="shared" si="12"/>
        <v>0.24211000000000005</v>
      </c>
      <c r="J60" s="43">
        <f t="shared" si="12"/>
        <v>0.17021999999999998</v>
      </c>
      <c r="K60" s="43">
        <f t="shared" si="12"/>
        <v>16.185560000000002</v>
      </c>
      <c r="L60" s="43">
        <f t="shared" si="12"/>
        <v>69.523799999999994</v>
      </c>
      <c r="M60" s="43">
        <f t="shared" si="12"/>
        <v>75.134499999999989</v>
      </c>
      <c r="N60" s="43">
        <f t="shared" si="12"/>
        <v>133.06080000000003</v>
      </c>
      <c r="O60" s="43">
        <f t="shared" si="12"/>
        <v>84.371359999999996</v>
      </c>
      <c r="P60" s="43">
        <f t="shared" si="12"/>
        <v>1.09002</v>
      </c>
      <c r="Q60" s="43">
        <f t="shared" si="12"/>
        <v>148.88639999999998</v>
      </c>
      <c r="R60" s="43">
        <f t="shared" si="12"/>
        <v>8.6290000000000013</v>
      </c>
      <c r="S60" s="43">
        <f t="shared" si="12"/>
        <v>11.523210000000001</v>
      </c>
      <c r="T60" s="43">
        <f t="shared" si="12"/>
        <v>59.527079999999998</v>
      </c>
      <c r="U60" s="43">
        <f t="shared" si="12"/>
        <v>4.976648</v>
      </c>
      <c r="V60" s="43">
        <f t="shared" si="12"/>
        <v>0.20353599999999999</v>
      </c>
      <c r="W60" s="43">
        <f t="shared" si="12"/>
        <v>1197.9780000000001</v>
      </c>
      <c r="X60" s="43">
        <f t="shared" si="12"/>
        <v>2.8644000000000003E-2</v>
      </c>
      <c r="Y60" s="43">
        <f t="shared" si="12"/>
        <v>9.9839999999999998E-3</v>
      </c>
      <c r="Z60" s="43">
        <f t="shared" si="12"/>
        <v>7.5876000000000055E-2</v>
      </c>
      <c r="AA60" s="43">
        <f t="shared" si="12"/>
        <v>3.4286439999999998</v>
      </c>
      <c r="AB60" s="43">
        <f t="shared" si="12"/>
        <v>48.046639999999996</v>
      </c>
      <c r="AC60" s="43">
        <f t="shared" si="12"/>
        <v>63.075620000000001</v>
      </c>
      <c r="AD60" s="43">
        <f t="shared" si="12"/>
        <v>5.3760540000000008</v>
      </c>
      <c r="AE60" s="43">
        <f t="shared" si="12"/>
        <v>4.7326E-2</v>
      </c>
      <c r="AF60" s="43">
        <f t="shared" si="12"/>
        <v>1.740842</v>
      </c>
      <c r="AG60" s="43">
        <f t="shared" si="12"/>
        <v>3.9400000000000004E-2</v>
      </c>
      <c r="AH60" s="43">
        <f t="shared" si="12"/>
        <v>7.4575620000000002</v>
      </c>
      <c r="AI60" s="43">
        <f t="shared" si="12"/>
        <v>29.164855999999997</v>
      </c>
      <c r="AJ60" s="43">
        <f t="shared" si="12"/>
        <v>5.6429999999999998</v>
      </c>
      <c r="AK60" s="44">
        <f t="shared" si="12"/>
        <v>1.3815107227011909E-5</v>
      </c>
    </row>
    <row r="61" spans="1:37" ht="15.75" thickBot="1" x14ac:dyDescent="0.3">
      <c r="A61" s="45"/>
      <c r="B61" s="46"/>
      <c r="C61" s="47"/>
      <c r="D61" s="48"/>
      <c r="E61" s="49" t="s">
        <v>60</v>
      </c>
      <c r="F61" s="50">
        <f>_xlfn.STDEV.P(F55:F59)</f>
        <v>359.26933376418339</v>
      </c>
      <c r="G61" s="50">
        <f t="shared" ref="G61:AK61" si="13">_xlfn.STDEV.P(G55:G59)</f>
        <v>0.37509273733305337</v>
      </c>
      <c r="H61" s="50">
        <f t="shared" si="13"/>
        <v>1111.8743758248945</v>
      </c>
      <c r="I61" s="50">
        <f t="shared" si="13"/>
        <v>6.1462170479084012E-2</v>
      </c>
      <c r="J61" s="50">
        <f t="shared" si="13"/>
        <v>4.0411107383985415E-2</v>
      </c>
      <c r="K61" s="50">
        <f t="shared" si="13"/>
        <v>8.8024100826080591</v>
      </c>
      <c r="L61" s="50">
        <f t="shared" si="13"/>
        <v>25.499237450559203</v>
      </c>
      <c r="M61" s="50">
        <f t="shared" si="13"/>
        <v>14.2177243326772</v>
      </c>
      <c r="N61" s="50">
        <f t="shared" si="13"/>
        <v>47.593155047338463</v>
      </c>
      <c r="O61" s="50">
        <f t="shared" si="13"/>
        <v>39.517903543057542</v>
      </c>
      <c r="P61" s="50">
        <f t="shared" si="13"/>
        <v>0.4538931521845202</v>
      </c>
      <c r="Q61" s="50">
        <f t="shared" si="13"/>
        <v>46.207953331001413</v>
      </c>
      <c r="R61" s="50">
        <f t="shared" si="13"/>
        <v>4.2787044057751862</v>
      </c>
      <c r="S61" s="50">
        <f t="shared" si="13"/>
        <v>1.8432236154086192</v>
      </c>
      <c r="T61" s="50">
        <f t="shared" si="13"/>
        <v>63.789513664908903</v>
      </c>
      <c r="U61" s="50">
        <f t="shared" si="13"/>
        <v>4.8888618542740598</v>
      </c>
      <c r="V61" s="50">
        <f t="shared" si="13"/>
        <v>4.3602898344032241E-2</v>
      </c>
      <c r="W61" s="50">
        <f t="shared" si="13"/>
        <v>549.64280409735136</v>
      </c>
      <c r="X61" s="50">
        <f t="shared" si="13"/>
        <v>3.8121597343238382E-2</v>
      </c>
      <c r="Y61" s="50">
        <f t="shared" si="13"/>
        <v>3.8226148118794289E-3</v>
      </c>
      <c r="Z61" s="50">
        <f t="shared" si="13"/>
        <v>4.9191303540361671E-2</v>
      </c>
      <c r="AA61" s="50">
        <f t="shared" si="13"/>
        <v>3.1670230907184749</v>
      </c>
      <c r="AB61" s="50">
        <f t="shared" si="13"/>
        <v>8.0896643622835196</v>
      </c>
      <c r="AC61" s="50">
        <f t="shared" si="13"/>
        <v>21.092614978745502</v>
      </c>
      <c r="AD61" s="50">
        <f t="shared" si="13"/>
        <v>2.7023058535080713</v>
      </c>
      <c r="AE61" s="50">
        <f t="shared" si="13"/>
        <v>3.8268914591349464E-2</v>
      </c>
      <c r="AF61" s="50">
        <f t="shared" si="13"/>
        <v>0.60609916358299043</v>
      </c>
      <c r="AG61" s="50">
        <f t="shared" si="13"/>
        <v>2.9745096402600538E-2</v>
      </c>
      <c r="AH61" s="50">
        <f t="shared" si="13"/>
        <v>2.5598058842373175</v>
      </c>
      <c r="AI61" s="50">
        <f t="shared" si="13"/>
        <v>56.861311182972059</v>
      </c>
      <c r="AJ61" s="50">
        <f t="shared" si="13"/>
        <v>0.80097190961980713</v>
      </c>
      <c r="AK61" s="51">
        <f t="shared" si="13"/>
        <v>2.4670897483402628E-5</v>
      </c>
    </row>
    <row r="62" spans="1:37" x14ac:dyDescent="0.25">
      <c r="A62" s="4" t="s">
        <v>49</v>
      </c>
      <c r="B62" s="5" t="s">
        <v>56</v>
      </c>
      <c r="C62" s="6" t="s">
        <v>42</v>
      </c>
      <c r="D62" s="6" t="s">
        <v>114</v>
      </c>
      <c r="E62" s="7"/>
      <c r="F62" s="24">
        <v>80.953499999999991</v>
      </c>
      <c r="G62" s="25">
        <v>22.59825</v>
      </c>
      <c r="H62" s="26">
        <v>157.14375000000001</v>
      </c>
      <c r="I62" s="27">
        <v>8.0474999999999994</v>
      </c>
      <c r="J62" s="27">
        <v>0.15224999999999997</v>
      </c>
      <c r="K62" s="28">
        <v>7.0837500000000002</v>
      </c>
      <c r="L62" s="25">
        <v>62.792249999999996</v>
      </c>
      <c r="M62" s="25">
        <v>61.204499999999996</v>
      </c>
      <c r="N62" s="26">
        <v>28.035749999999993</v>
      </c>
      <c r="O62" s="25">
        <v>17.313000000000002</v>
      </c>
      <c r="P62" s="27">
        <v>0.32624999999999998</v>
      </c>
      <c r="Q62" s="25">
        <v>21.684749999999998</v>
      </c>
      <c r="R62" s="27">
        <v>1047.2625</v>
      </c>
      <c r="S62" s="25">
        <v>31.8855</v>
      </c>
      <c r="T62" s="29">
        <v>413.03250000000003</v>
      </c>
      <c r="U62" s="30">
        <v>0.83591999999999989</v>
      </c>
      <c r="V62" s="31">
        <v>0.17371999999999999</v>
      </c>
      <c r="W62" s="32">
        <v>120.83</v>
      </c>
      <c r="X62" s="33">
        <v>6.2668200000000001</v>
      </c>
      <c r="Y62" s="81">
        <v>1.1999999999999999E-3</v>
      </c>
      <c r="Z62" s="34">
        <v>5.6440000000000046E-2</v>
      </c>
      <c r="AA62" s="31">
        <v>0.62092000000000003</v>
      </c>
      <c r="AB62" s="32">
        <v>18.3352</v>
      </c>
      <c r="AC62" s="35">
        <v>11.0768</v>
      </c>
      <c r="AD62" s="31">
        <v>1.8877000000000002</v>
      </c>
      <c r="AE62" s="33">
        <v>3.1820000000000001E-2</v>
      </c>
      <c r="AF62" s="31">
        <v>1.6013200000000001</v>
      </c>
      <c r="AG62" s="34">
        <v>17.1828</v>
      </c>
      <c r="AH62" s="35">
        <v>5.4016599999999997</v>
      </c>
      <c r="AI62" s="36">
        <v>184.72800000000001</v>
      </c>
      <c r="AJ62" s="37">
        <v>5.59</v>
      </c>
      <c r="AK62" s="38">
        <v>2.5703957827688596E-6</v>
      </c>
    </row>
    <row r="63" spans="1:37" x14ac:dyDescent="0.25">
      <c r="A63" s="4" t="s">
        <v>49</v>
      </c>
      <c r="B63" s="5" t="s">
        <v>56</v>
      </c>
      <c r="C63" s="6" t="s">
        <v>42</v>
      </c>
      <c r="D63" s="6" t="s">
        <v>115</v>
      </c>
      <c r="E63" s="7"/>
      <c r="F63" s="24">
        <v>217.60000000000002</v>
      </c>
      <c r="G63" s="25">
        <v>40.863749999999996</v>
      </c>
      <c r="H63" s="26">
        <v>151.55500000000001</v>
      </c>
      <c r="I63" s="27">
        <v>8.9675000000000011</v>
      </c>
      <c r="J63" s="27">
        <v>0.14874999999999999</v>
      </c>
      <c r="K63" s="28">
        <v>3.0947500000000003</v>
      </c>
      <c r="L63" s="25">
        <v>80.303750000000008</v>
      </c>
      <c r="M63" s="25">
        <v>5.6312500000000005</v>
      </c>
      <c r="N63" s="26">
        <v>17.658749999999998</v>
      </c>
      <c r="O63" s="25">
        <v>6.0137499999999999</v>
      </c>
      <c r="P63" s="27">
        <v>0.29749999999999999</v>
      </c>
      <c r="Q63" s="25">
        <v>37.102499999999999</v>
      </c>
      <c r="R63" s="27">
        <v>410.33749999999998</v>
      </c>
      <c r="S63" s="25">
        <v>10.157500000000001</v>
      </c>
      <c r="T63" s="29">
        <v>149.77000000000001</v>
      </c>
      <c r="U63" s="109">
        <v>5.3086800000000007</v>
      </c>
      <c r="V63" s="110">
        <v>0.22327000000000002</v>
      </c>
      <c r="W63" s="111">
        <v>1889.91</v>
      </c>
      <c r="X63" s="112">
        <v>3.3200000000000005E-3</v>
      </c>
      <c r="Y63" s="113">
        <v>1.5770000000000003E-2</v>
      </c>
      <c r="Z63" s="113">
        <v>1.0790000000000022E-2</v>
      </c>
      <c r="AA63" s="110">
        <v>4.4861500000000003</v>
      </c>
      <c r="AB63" s="111">
        <v>64.989000000000004</v>
      </c>
      <c r="AC63" s="114">
        <v>208.33000000000004</v>
      </c>
      <c r="AD63" s="110">
        <v>0.85158</v>
      </c>
      <c r="AE63" s="112">
        <v>1.3280000000000002E-2</v>
      </c>
      <c r="AF63" s="110">
        <v>1.5280300000000002</v>
      </c>
      <c r="AG63" s="113">
        <v>1.2450000000000001E-2</v>
      </c>
      <c r="AH63" s="114">
        <v>12.250800000000002</v>
      </c>
      <c r="AI63" s="115">
        <v>0.21580000000000002</v>
      </c>
      <c r="AJ63" s="37">
        <v>4.96</v>
      </c>
      <c r="AK63" s="38">
        <v>1.0964781961431843E-5</v>
      </c>
    </row>
    <row r="64" spans="1:37" x14ac:dyDescent="0.25">
      <c r="A64" s="4" t="s">
        <v>49</v>
      </c>
      <c r="B64" s="5" t="s">
        <v>56</v>
      </c>
      <c r="C64" s="6" t="s">
        <v>42</v>
      </c>
      <c r="D64" s="6" t="s">
        <v>116</v>
      </c>
      <c r="E64" s="7"/>
      <c r="F64" s="24">
        <v>228.43749999999997</v>
      </c>
      <c r="G64" s="25">
        <v>40.884999999999998</v>
      </c>
      <c r="H64" s="26">
        <v>191.78125</v>
      </c>
      <c r="I64" s="27">
        <v>5.92875</v>
      </c>
      <c r="J64" s="27">
        <v>0.12749999999999997</v>
      </c>
      <c r="K64" s="28">
        <v>1.1184999999999992</v>
      </c>
      <c r="L64" s="25">
        <v>44.285000000000011</v>
      </c>
      <c r="M64" s="25">
        <v>8.6274999999999995</v>
      </c>
      <c r="N64" s="26">
        <v>35.338750000000005</v>
      </c>
      <c r="O64" s="25">
        <v>10.94375</v>
      </c>
      <c r="P64" s="27">
        <v>0.31875000000000003</v>
      </c>
      <c r="Q64" s="25">
        <v>19.528749999999999</v>
      </c>
      <c r="R64" s="27">
        <v>235.45000000000002</v>
      </c>
      <c r="S64" s="25">
        <v>11.305</v>
      </c>
      <c r="T64" s="29">
        <v>315.77499999999998</v>
      </c>
      <c r="U64" s="30">
        <v>11.777700000000001</v>
      </c>
      <c r="V64" s="31">
        <v>0.17098000000000002</v>
      </c>
      <c r="W64" s="32">
        <v>109.72600000000001</v>
      </c>
      <c r="X64" s="33">
        <v>2.01607</v>
      </c>
      <c r="Y64" s="34">
        <v>7.4700000000000001E-3</v>
      </c>
      <c r="Z64" s="81">
        <v>1.3000000000000234E-3</v>
      </c>
      <c r="AA64" s="31">
        <v>4.5625100000000005</v>
      </c>
      <c r="AB64" s="32">
        <v>13.894200000000001</v>
      </c>
      <c r="AC64" s="35">
        <v>13.529</v>
      </c>
      <c r="AD64" s="31">
        <v>0.63495000000000001</v>
      </c>
      <c r="AE64" s="33">
        <v>1.8260000000000002E-2</v>
      </c>
      <c r="AF64" s="31">
        <v>2.24349</v>
      </c>
      <c r="AG64" s="34">
        <v>1.9969800000000002</v>
      </c>
      <c r="AH64" s="35">
        <v>4.1383800000000006</v>
      </c>
      <c r="AI64" s="36">
        <v>98.438000000000002</v>
      </c>
      <c r="AJ64" s="37">
        <v>5.65</v>
      </c>
      <c r="AK64" s="38">
        <v>2.2387211385683329E-6</v>
      </c>
    </row>
    <row r="65" spans="1:37" x14ac:dyDescent="0.25">
      <c r="A65" s="4" t="s">
        <v>49</v>
      </c>
      <c r="B65" s="5" t="s">
        <v>56</v>
      </c>
      <c r="C65" s="6" t="s">
        <v>42</v>
      </c>
      <c r="D65" s="6" t="s">
        <v>117</v>
      </c>
      <c r="E65" s="7"/>
      <c r="F65" s="24">
        <v>238.97999999999996</v>
      </c>
      <c r="G65" s="25">
        <v>39.123000000000005</v>
      </c>
      <c r="H65" s="26">
        <v>457.8</v>
      </c>
      <c r="I65" s="27">
        <v>7.077</v>
      </c>
      <c r="J65" s="27">
        <v>0.16800000000000001</v>
      </c>
      <c r="K65" s="28">
        <v>3.0194999999999999</v>
      </c>
      <c r="L65" s="25">
        <v>121.84200000000001</v>
      </c>
      <c r="M65" s="25">
        <v>27.195000000000004</v>
      </c>
      <c r="N65" s="26">
        <v>62.433000000000007</v>
      </c>
      <c r="O65" s="25">
        <v>35.805000000000007</v>
      </c>
      <c r="P65" s="27">
        <v>0.50399999999999989</v>
      </c>
      <c r="Q65" s="25">
        <v>24.759000000000004</v>
      </c>
      <c r="R65" s="27">
        <v>412.44000000000005</v>
      </c>
      <c r="S65" s="25">
        <v>14.154</v>
      </c>
      <c r="T65" s="29">
        <v>438.69</v>
      </c>
      <c r="U65" s="30">
        <v>5.9984500000000001</v>
      </c>
      <c r="V65" s="31">
        <v>0.20485</v>
      </c>
      <c r="W65" s="32">
        <v>335.83499999999998</v>
      </c>
      <c r="X65" s="33">
        <v>3.7850499999999996</v>
      </c>
      <c r="Y65" s="34">
        <v>7.6499999999999997E-3</v>
      </c>
      <c r="Z65" s="34">
        <v>1.9809999999999994E-2</v>
      </c>
      <c r="AA65" s="31">
        <v>9.9450000000000003</v>
      </c>
      <c r="AB65" s="32">
        <v>22.4145</v>
      </c>
      <c r="AC65" s="35">
        <v>33.116</v>
      </c>
      <c r="AD65" s="31">
        <v>4.9809999999999999</v>
      </c>
      <c r="AE65" s="33">
        <v>6.1199999999999997E-2</v>
      </c>
      <c r="AF65" s="31">
        <v>2.5321500000000001</v>
      </c>
      <c r="AG65" s="34">
        <v>3.9754499999999999</v>
      </c>
      <c r="AH65" s="35">
        <v>6.3036000000000003</v>
      </c>
      <c r="AI65" s="36">
        <v>163.285</v>
      </c>
      <c r="AJ65" s="37">
        <v>5.52</v>
      </c>
      <c r="AK65" s="38">
        <v>3.0199517204020146E-6</v>
      </c>
    </row>
    <row r="66" spans="1:37" ht="15.75" thickBot="1" x14ac:dyDescent="0.3">
      <c r="A66" s="4" t="s">
        <v>49</v>
      </c>
      <c r="B66" s="5" t="s">
        <v>56</v>
      </c>
      <c r="C66" s="6" t="s">
        <v>42</v>
      </c>
      <c r="D66" s="6" t="s">
        <v>118</v>
      </c>
      <c r="E66" s="7"/>
      <c r="F66" s="24">
        <v>141.24</v>
      </c>
      <c r="G66" s="25">
        <v>20.82</v>
      </c>
      <c r="H66" s="26">
        <v>142.01999999999998</v>
      </c>
      <c r="I66" s="27">
        <v>7.06</v>
      </c>
      <c r="J66" s="27">
        <v>0.1</v>
      </c>
      <c r="K66" s="28">
        <v>1.1735000000000007</v>
      </c>
      <c r="L66" s="25">
        <v>39.019999999999996</v>
      </c>
      <c r="M66" s="25">
        <v>59.5</v>
      </c>
      <c r="N66" s="26">
        <v>20.22</v>
      </c>
      <c r="O66" s="25">
        <v>7.5399999999999991</v>
      </c>
      <c r="P66" s="27">
        <v>0.26</v>
      </c>
      <c r="Q66" s="25">
        <v>21.62</v>
      </c>
      <c r="R66" s="27">
        <v>165.72</v>
      </c>
      <c r="S66" s="25">
        <v>7.66</v>
      </c>
      <c r="T66" s="29">
        <v>233.8</v>
      </c>
      <c r="U66" s="30">
        <v>0.52239999999999998</v>
      </c>
      <c r="V66" s="31">
        <v>0.152</v>
      </c>
      <c r="W66" s="32">
        <v>113.44</v>
      </c>
      <c r="X66" s="33">
        <v>3.8039999999999998</v>
      </c>
      <c r="Y66" s="81">
        <v>1.1999999999999999E-3</v>
      </c>
      <c r="Z66" s="34">
        <v>2.6760000000000062E-2</v>
      </c>
      <c r="AA66" s="31">
        <v>0.20080000000000001</v>
      </c>
      <c r="AB66" s="32">
        <v>12.672000000000001</v>
      </c>
      <c r="AC66" s="35">
        <v>11.504</v>
      </c>
      <c r="AD66" s="31">
        <v>0.80159999999999998</v>
      </c>
      <c r="AE66" s="33">
        <v>3.6799999999999999E-2</v>
      </c>
      <c r="AF66" s="31">
        <v>1.5895999999999999</v>
      </c>
      <c r="AG66" s="34">
        <v>1.0775999999999999</v>
      </c>
      <c r="AH66" s="35">
        <v>3.1160000000000001</v>
      </c>
      <c r="AI66" s="36">
        <v>129.36000000000001</v>
      </c>
      <c r="AJ66" s="37">
        <v>5.4</v>
      </c>
      <c r="AK66" s="38">
        <v>3.9810717055349657E-6</v>
      </c>
    </row>
    <row r="67" spans="1:37" x14ac:dyDescent="0.25">
      <c r="A67" s="40"/>
      <c r="B67" s="41"/>
      <c r="C67" s="42"/>
      <c r="D67" s="8"/>
      <c r="E67" s="1" t="s">
        <v>61</v>
      </c>
      <c r="F67" s="43">
        <f>AVERAGE(F62:F66)</f>
        <v>181.44220000000001</v>
      </c>
      <c r="G67" s="43">
        <f t="shared" ref="G67:AK67" si="14">AVERAGE(G62:G66)</f>
        <v>32.857999999999997</v>
      </c>
      <c r="H67" s="43">
        <f t="shared" si="14"/>
        <v>220.06</v>
      </c>
      <c r="I67" s="43">
        <f t="shared" si="14"/>
        <v>7.41615</v>
      </c>
      <c r="J67" s="43">
        <f t="shared" si="14"/>
        <v>0.13929999999999998</v>
      </c>
      <c r="K67" s="43">
        <f t="shared" si="14"/>
        <v>3.0979999999999999</v>
      </c>
      <c r="L67" s="43">
        <f t="shared" si="14"/>
        <v>69.648600000000016</v>
      </c>
      <c r="M67" s="43">
        <f t="shared" si="14"/>
        <v>32.431650000000005</v>
      </c>
      <c r="N67" s="43">
        <f t="shared" si="14"/>
        <v>32.737250000000003</v>
      </c>
      <c r="O67" s="43">
        <f t="shared" si="14"/>
        <v>15.523099999999999</v>
      </c>
      <c r="P67" s="43">
        <f t="shared" si="14"/>
        <v>0.34129999999999999</v>
      </c>
      <c r="Q67" s="43">
        <f t="shared" si="14"/>
        <v>24.939</v>
      </c>
      <c r="R67" s="43">
        <f t="shared" si="14"/>
        <v>454.2419999999999</v>
      </c>
      <c r="S67" s="43">
        <f t="shared" si="14"/>
        <v>15.032399999999999</v>
      </c>
      <c r="T67" s="43">
        <f t="shared" si="14"/>
        <v>310.21349999999995</v>
      </c>
      <c r="U67" s="43">
        <f>AVERAGE(U62,U64,U65,U66)</f>
        <v>4.783617500000001</v>
      </c>
      <c r="V67" s="43">
        <f>AVERAGE(V62,V64,V65,V66)</f>
        <v>0.1753875</v>
      </c>
      <c r="W67" s="43">
        <f t="shared" ref="W67:AH67" si="15">AVERAGE(W62,W64,W65,W66)</f>
        <v>169.95774999999998</v>
      </c>
      <c r="X67" s="43">
        <f t="shared" si="15"/>
        <v>3.9679850000000001</v>
      </c>
      <c r="Y67" s="43">
        <f t="shared" si="15"/>
        <v>4.3800000000000002E-3</v>
      </c>
      <c r="Z67" s="43">
        <f t="shared" si="15"/>
        <v>2.6077500000000031E-2</v>
      </c>
      <c r="AA67" s="43">
        <f t="shared" si="15"/>
        <v>3.8323075000000002</v>
      </c>
      <c r="AB67" s="43">
        <f t="shared" si="15"/>
        <v>16.828975</v>
      </c>
      <c r="AC67" s="43">
        <f t="shared" si="15"/>
        <v>17.306450000000002</v>
      </c>
      <c r="AD67" s="43">
        <f t="shared" si="15"/>
        <v>2.0763125000000002</v>
      </c>
      <c r="AE67" s="43">
        <f t="shared" si="15"/>
        <v>3.7019999999999997E-2</v>
      </c>
      <c r="AF67" s="43">
        <f t="shared" si="15"/>
        <v>1.9916400000000001</v>
      </c>
      <c r="AG67" s="43">
        <f t="shared" si="15"/>
        <v>6.0582075</v>
      </c>
      <c r="AH67" s="43">
        <f t="shared" si="15"/>
        <v>4.7399100000000001</v>
      </c>
      <c r="AI67" s="43">
        <f>AVERAGE(AI62,AI64,AI65,AI66)</f>
        <v>143.95275000000001</v>
      </c>
      <c r="AJ67" s="43">
        <f t="shared" si="14"/>
        <v>5.4240000000000013</v>
      </c>
      <c r="AK67" s="44">
        <f t="shared" si="14"/>
        <v>4.5549844617412028E-6</v>
      </c>
    </row>
    <row r="68" spans="1:37" ht="15.75" thickBot="1" x14ac:dyDescent="0.3">
      <c r="A68" s="45"/>
      <c r="B68" s="46"/>
      <c r="C68" s="47"/>
      <c r="D68" s="48"/>
      <c r="E68" s="49" t="s">
        <v>62</v>
      </c>
      <c r="F68" s="50">
        <f>_xlfn.STDEV.P(F62:F66)</f>
        <v>60.89456275284347</v>
      </c>
      <c r="G68" s="50">
        <f t="shared" ref="G68:AK68" si="16">_xlfn.STDEV.P(G62:G66)</f>
        <v>9.1427665520344519</v>
      </c>
      <c r="H68" s="50">
        <f t="shared" si="16"/>
        <v>120.05134438283069</v>
      </c>
      <c r="I68" s="50">
        <f t="shared" si="16"/>
        <v>1.025623122789256</v>
      </c>
      <c r="J68" s="50">
        <f t="shared" si="16"/>
        <v>2.3513506756755894E-2</v>
      </c>
      <c r="K68" s="50">
        <f t="shared" si="16"/>
        <v>2.1686169036969174</v>
      </c>
      <c r="L68" s="50">
        <f t="shared" si="16"/>
        <v>29.886840258966817</v>
      </c>
      <c r="M68" s="50">
        <f t="shared" si="16"/>
        <v>23.97037325303884</v>
      </c>
      <c r="N68" s="50">
        <f t="shared" si="16"/>
        <v>16.091937001958467</v>
      </c>
      <c r="O68" s="50">
        <f t="shared" si="16"/>
        <v>10.859901280168257</v>
      </c>
      <c r="P68" s="50">
        <f t="shared" si="16"/>
        <v>8.4539251238699736E-2</v>
      </c>
      <c r="Q68" s="50">
        <f t="shared" si="16"/>
        <v>6.3065020633469882</v>
      </c>
      <c r="R68" s="50">
        <f t="shared" si="16"/>
        <v>311.91768449143774</v>
      </c>
      <c r="S68" s="50">
        <f t="shared" si="16"/>
        <v>8.6811175398101863</v>
      </c>
      <c r="T68" s="50">
        <f t="shared" si="16"/>
        <v>108.34207656307879</v>
      </c>
      <c r="U68" s="50">
        <f>_xlfn.STDEV.P(U62,U64,U65,U66)</f>
        <v>4.5862647697683947</v>
      </c>
      <c r="V68" s="50">
        <f t="shared" ref="V68:AH68" si="17">_xlfn.STDEV.P(V62,V64,V65,V66)</f>
        <v>1.8955346706140744E-2</v>
      </c>
      <c r="W68" s="50">
        <f t="shared" si="17"/>
        <v>95.85264427853572</v>
      </c>
      <c r="X68" s="50">
        <f t="shared" si="17"/>
        <v>1.5128591159539606</v>
      </c>
      <c r="Y68" s="50">
        <f t="shared" si="17"/>
        <v>3.180636728707005E-3</v>
      </c>
      <c r="Z68" s="50">
        <f t="shared" si="17"/>
        <v>1.9846619831850473E-2</v>
      </c>
      <c r="AA68" s="50">
        <f t="shared" si="17"/>
        <v>3.9178776680836722</v>
      </c>
      <c r="AB68" s="50">
        <f t="shared" si="17"/>
        <v>3.8522768828155463</v>
      </c>
      <c r="AC68" s="50">
        <f t="shared" si="17"/>
        <v>9.1745294815320069</v>
      </c>
      <c r="AD68" s="50">
        <f t="shared" si="17"/>
        <v>1.7446491023895752</v>
      </c>
      <c r="AE68" s="50">
        <f t="shared" si="17"/>
        <v>1.552174603580409E-2</v>
      </c>
      <c r="AF68" s="50">
        <f t="shared" si="17"/>
        <v>0.40913486364522905</v>
      </c>
      <c r="AG68" s="50">
        <f t="shared" si="17"/>
        <v>6.5075812897472698</v>
      </c>
      <c r="AH68" s="50">
        <f t="shared" si="17"/>
        <v>1.2126377764608864</v>
      </c>
      <c r="AI68" s="50">
        <f>_xlfn.STDEV.P(AI62,AI64,AI65,AI66)</f>
        <v>32.866767877104927</v>
      </c>
      <c r="AJ68" s="50">
        <f t="shared" si="16"/>
        <v>0.24646297896438726</v>
      </c>
      <c r="AK68" s="51">
        <f t="shared" si="16"/>
        <v>3.2580630246433523E-6</v>
      </c>
    </row>
    <row r="69" spans="1:37" x14ac:dyDescent="0.25">
      <c r="A69" s="4" t="s">
        <v>63</v>
      </c>
      <c r="B69" s="5" t="s">
        <v>56</v>
      </c>
      <c r="C69" s="6" t="s">
        <v>46</v>
      </c>
      <c r="D69" s="6" t="s">
        <v>119</v>
      </c>
      <c r="E69" s="7"/>
      <c r="F69" s="24">
        <v>444.49999999999994</v>
      </c>
      <c r="G69" s="25">
        <v>3.8570000000000002</v>
      </c>
      <c r="H69" s="26">
        <v>4217.5</v>
      </c>
      <c r="I69" s="27">
        <v>0.64400000000000002</v>
      </c>
      <c r="J69" s="27">
        <v>0.13300000000000001</v>
      </c>
      <c r="K69" s="28">
        <v>8.6159999999999997</v>
      </c>
      <c r="L69" s="25">
        <v>38.64</v>
      </c>
      <c r="M69" s="25">
        <v>154.10499999999999</v>
      </c>
      <c r="N69" s="26">
        <v>252.03499999999997</v>
      </c>
      <c r="O69" s="25">
        <v>192.53500000000003</v>
      </c>
      <c r="P69" s="27">
        <v>1.4350000000000001</v>
      </c>
      <c r="Q69" s="25">
        <v>5.9850000000000003</v>
      </c>
      <c r="R69" s="27">
        <v>1.855</v>
      </c>
      <c r="S69" s="25">
        <v>8.82</v>
      </c>
      <c r="T69" s="29">
        <v>31.986500000000003</v>
      </c>
      <c r="U69" s="30">
        <v>2.5674899999999998</v>
      </c>
      <c r="V69" s="31">
        <v>0.27117000000000002</v>
      </c>
      <c r="W69" s="32">
        <v>1762.2600000000002</v>
      </c>
      <c r="X69" s="33">
        <v>4.1400000000000006E-2</v>
      </c>
      <c r="Y69" s="34">
        <v>1.7940000000000001E-2</v>
      </c>
      <c r="Z69" s="34">
        <v>5.2159999999999984E-2</v>
      </c>
      <c r="AA69" s="31">
        <v>2.9249100000000001</v>
      </c>
      <c r="AB69" s="32">
        <v>99.498000000000005</v>
      </c>
      <c r="AC69" s="35">
        <v>135.447</v>
      </c>
      <c r="AD69" s="31">
        <v>35.4315</v>
      </c>
      <c r="AE69" s="33">
        <v>5.3130000000000004E-2</v>
      </c>
      <c r="AF69" s="31">
        <v>1.7519100000000003</v>
      </c>
      <c r="AG69" s="34">
        <v>2.0699999999999998E-3</v>
      </c>
      <c r="AH69" s="35">
        <v>13.924199999999999</v>
      </c>
      <c r="AI69" s="36">
        <v>1.72638</v>
      </c>
      <c r="AJ69" s="37">
        <v>5.2</v>
      </c>
      <c r="AK69" s="38">
        <v>6.3095734448019212E-6</v>
      </c>
    </row>
    <row r="70" spans="1:37" x14ac:dyDescent="0.25">
      <c r="A70" s="4" t="s">
        <v>63</v>
      </c>
      <c r="B70" s="5" t="s">
        <v>56</v>
      </c>
      <c r="C70" s="6" t="s">
        <v>46</v>
      </c>
      <c r="D70" s="6" t="s">
        <v>120</v>
      </c>
      <c r="E70" s="7"/>
      <c r="F70" s="24">
        <v>590.625</v>
      </c>
      <c r="G70" s="25">
        <v>3.8025000000000002</v>
      </c>
      <c r="H70" s="26">
        <v>2646</v>
      </c>
      <c r="I70" s="27">
        <v>0.52500000000000002</v>
      </c>
      <c r="J70" s="27">
        <v>0.15375000000000003</v>
      </c>
      <c r="K70" s="28">
        <v>8.7697500000000002</v>
      </c>
      <c r="L70" s="25">
        <v>53.024999999999991</v>
      </c>
      <c r="M70" s="25">
        <v>154.91250000000002</v>
      </c>
      <c r="N70" s="26">
        <v>205.20000000000005</v>
      </c>
      <c r="O70" s="25">
        <v>126.15</v>
      </c>
      <c r="P70" s="27">
        <v>1.8374999999999999</v>
      </c>
      <c r="Q70" s="25">
        <v>3.5999999999999996</v>
      </c>
      <c r="R70" s="27">
        <v>3.0112499999999995</v>
      </c>
      <c r="S70" s="25">
        <v>8.5837500000000002</v>
      </c>
      <c r="T70" s="29">
        <v>13.736250000000002</v>
      </c>
      <c r="U70" s="30">
        <v>2.0145</v>
      </c>
      <c r="V70" s="31">
        <v>0.21149999999999999</v>
      </c>
      <c r="W70" s="32">
        <v>1515</v>
      </c>
      <c r="X70" s="33">
        <v>6.1500000000000006E-2</v>
      </c>
      <c r="Y70" s="34">
        <v>1.95E-2</v>
      </c>
      <c r="Z70" s="34">
        <v>2.4710000000000065E-2</v>
      </c>
      <c r="AA70" s="31">
        <v>1.8877499999999998</v>
      </c>
      <c r="AB70" s="32">
        <v>102.75</v>
      </c>
      <c r="AC70" s="35">
        <v>123.075</v>
      </c>
      <c r="AD70" s="31">
        <v>37.6875</v>
      </c>
      <c r="AE70" s="33">
        <v>0.12224999999999998</v>
      </c>
      <c r="AF70" s="31">
        <v>1.6619999999999999</v>
      </c>
      <c r="AG70" s="34">
        <v>1.4250000000000001E-2</v>
      </c>
      <c r="AH70" s="35">
        <v>12.239999999999998</v>
      </c>
      <c r="AI70" s="36">
        <v>1.4115</v>
      </c>
      <c r="AJ70" s="37">
        <v>5.0599999999999996</v>
      </c>
      <c r="AK70" s="38">
        <v>8.7096358995608107E-6</v>
      </c>
    </row>
    <row r="71" spans="1:37" x14ac:dyDescent="0.25">
      <c r="A71" s="4" t="s">
        <v>63</v>
      </c>
      <c r="B71" s="5" t="s">
        <v>56</v>
      </c>
      <c r="C71" s="6" t="s">
        <v>46</v>
      </c>
      <c r="D71" s="6" t="s">
        <v>121</v>
      </c>
      <c r="E71" s="7"/>
      <c r="F71" s="24">
        <v>263.37</v>
      </c>
      <c r="G71" s="25">
        <v>5.7120000000000006</v>
      </c>
      <c r="H71" s="26">
        <v>4740</v>
      </c>
      <c r="I71" s="27">
        <v>0.60299999999999998</v>
      </c>
      <c r="J71" s="27">
        <v>8.6999999999999994E-2</v>
      </c>
      <c r="K71" s="28">
        <v>8.4015000000000004</v>
      </c>
      <c r="L71" s="25">
        <v>51.36</v>
      </c>
      <c r="M71" s="25">
        <v>121.64999999999999</v>
      </c>
      <c r="N71" s="26">
        <v>285.63</v>
      </c>
      <c r="O71" s="25">
        <v>105.63</v>
      </c>
      <c r="P71" s="27">
        <v>1.3470000000000002</v>
      </c>
      <c r="Q71" s="25">
        <v>7.7159999999999993</v>
      </c>
      <c r="R71" s="27">
        <v>1.5660000000000003</v>
      </c>
      <c r="S71" s="25">
        <v>11.349</v>
      </c>
      <c r="T71" s="29">
        <v>28.383000000000003</v>
      </c>
      <c r="U71" s="30">
        <v>3.8375999999999992</v>
      </c>
      <c r="V71" s="31">
        <v>0.24959999999999999</v>
      </c>
      <c r="W71" s="32">
        <v>1670.3999999999999</v>
      </c>
      <c r="X71" s="33">
        <v>2.4600000000000004E-2</v>
      </c>
      <c r="Y71" s="34">
        <v>1.7399999999999999E-2</v>
      </c>
      <c r="Z71" s="34">
        <v>0.10196000000000005</v>
      </c>
      <c r="AA71" s="31">
        <v>4.2738000000000005</v>
      </c>
      <c r="AB71" s="32">
        <v>86.4</v>
      </c>
      <c r="AC71" s="35">
        <v>139.44</v>
      </c>
      <c r="AD71" s="31">
        <v>12.18</v>
      </c>
      <c r="AE71" s="33">
        <v>4.2000000000000003E-2</v>
      </c>
      <c r="AF71" s="31">
        <v>2.0952000000000002</v>
      </c>
      <c r="AG71" s="34">
        <v>7.1999999999999998E-3</v>
      </c>
      <c r="AH71" s="35">
        <v>17.214000000000002</v>
      </c>
      <c r="AI71" s="36">
        <v>0.8627999999999999</v>
      </c>
      <c r="AJ71" s="37">
        <v>5.28</v>
      </c>
      <c r="AK71" s="38">
        <v>5.2480746024977206E-6</v>
      </c>
    </row>
    <row r="72" spans="1:37" x14ac:dyDescent="0.25">
      <c r="A72" s="4" t="s">
        <v>63</v>
      </c>
      <c r="B72" s="5" t="s">
        <v>56</v>
      </c>
      <c r="C72" s="6" t="s">
        <v>46</v>
      </c>
      <c r="D72" s="6" t="s">
        <v>122</v>
      </c>
      <c r="E72" s="7"/>
      <c r="F72" s="24">
        <v>493.5</v>
      </c>
      <c r="G72" s="25">
        <v>5.9394999999999998</v>
      </c>
      <c r="H72" s="26">
        <v>2968.7</v>
      </c>
      <c r="I72" s="27">
        <v>0.59500000000000008</v>
      </c>
      <c r="J72" s="27">
        <v>0.1295</v>
      </c>
      <c r="K72" s="28">
        <v>9.3964999999999996</v>
      </c>
      <c r="L72" s="25">
        <v>51.379999999999995</v>
      </c>
      <c r="M72" s="25">
        <v>118.825</v>
      </c>
      <c r="N72" s="26">
        <v>198.94000000000003</v>
      </c>
      <c r="O72" s="25">
        <v>170.83500000000001</v>
      </c>
      <c r="P72" s="27">
        <v>2.1</v>
      </c>
      <c r="Q72" s="25">
        <v>5.782</v>
      </c>
      <c r="R72" s="27">
        <v>2.2715000000000001</v>
      </c>
      <c r="S72" s="25">
        <v>9.7859999999999996</v>
      </c>
      <c r="T72" s="29">
        <v>19.362000000000002</v>
      </c>
      <c r="U72" s="30">
        <v>2.0495999999999999</v>
      </c>
      <c r="V72" s="31">
        <v>0.20649999999999999</v>
      </c>
      <c r="W72" s="32">
        <v>1594.6000000000001</v>
      </c>
      <c r="X72" s="33">
        <v>7.5600000000000001E-2</v>
      </c>
      <c r="Y72" s="34">
        <v>1.9599999999999999E-2</v>
      </c>
      <c r="Z72" s="34">
        <v>5.7060000000000055E-2</v>
      </c>
      <c r="AA72" s="31">
        <v>1.7975999999999999</v>
      </c>
      <c r="AB72" s="32">
        <v>82.18</v>
      </c>
      <c r="AC72" s="35">
        <v>116.62</v>
      </c>
      <c r="AD72" s="31">
        <v>56.692999999999998</v>
      </c>
      <c r="AE72" s="33">
        <v>0.15190000000000001</v>
      </c>
      <c r="AF72" s="31">
        <v>1.3013000000000001</v>
      </c>
      <c r="AG72" s="81">
        <v>1.0349999999999999E-3</v>
      </c>
      <c r="AH72" s="35">
        <v>15.400000000000002</v>
      </c>
      <c r="AI72" s="36">
        <v>1.9677000000000002</v>
      </c>
      <c r="AJ72" s="37">
        <v>4.88</v>
      </c>
      <c r="AK72" s="38">
        <v>1.3182567385564052E-5</v>
      </c>
    </row>
    <row r="73" spans="1:37" x14ac:dyDescent="0.25">
      <c r="A73" s="4" t="s">
        <v>63</v>
      </c>
      <c r="B73" s="5" t="s">
        <v>56</v>
      </c>
      <c r="C73" s="6" t="s">
        <v>46</v>
      </c>
      <c r="D73" s="6" t="s">
        <v>123</v>
      </c>
      <c r="E73" s="7"/>
      <c r="F73" s="24">
        <v>96.578999999999994</v>
      </c>
      <c r="G73" s="25">
        <v>6.8400999999999996</v>
      </c>
      <c r="H73" s="26">
        <v>9646.9500000000007</v>
      </c>
      <c r="I73" s="27">
        <v>0.63875000000000004</v>
      </c>
      <c r="J73" s="27">
        <v>0.13139999999999999</v>
      </c>
      <c r="K73" s="28">
        <v>7.6495500000000005</v>
      </c>
      <c r="L73" s="25">
        <v>4.4274500000000003</v>
      </c>
      <c r="M73" s="25">
        <v>89.49799999999999</v>
      </c>
      <c r="N73" s="26">
        <v>1897.9999999999998</v>
      </c>
      <c r="O73" s="25">
        <v>174.94450000000001</v>
      </c>
      <c r="P73" s="27">
        <v>0.77015</v>
      </c>
      <c r="Q73" s="25">
        <v>6.0115499999999988</v>
      </c>
      <c r="R73" s="27">
        <v>7.2999999999999995E-2</v>
      </c>
      <c r="S73" s="25">
        <v>15.800850000000001</v>
      </c>
      <c r="T73" s="29">
        <v>16.961549999999999</v>
      </c>
      <c r="U73" s="30">
        <v>1.4609000000000001</v>
      </c>
      <c r="V73" s="31">
        <v>0.17219999999999999</v>
      </c>
      <c r="W73" s="32">
        <v>2016</v>
      </c>
      <c r="X73" s="33">
        <v>4.8999999999999998E-3</v>
      </c>
      <c r="Y73" s="34">
        <v>1.1899999999999999E-2</v>
      </c>
      <c r="Z73" s="34">
        <v>5.4260000000000086E-2</v>
      </c>
      <c r="AA73" s="31">
        <v>1.5917999999999999</v>
      </c>
      <c r="AB73" s="32">
        <v>54.194000000000003</v>
      </c>
      <c r="AC73" s="35">
        <v>228.20000000000002</v>
      </c>
      <c r="AD73" s="31">
        <v>2.2805999999999997</v>
      </c>
      <c r="AE73" s="33">
        <v>1.61E-2</v>
      </c>
      <c r="AF73" s="31">
        <v>1.3426</v>
      </c>
      <c r="AG73" s="81">
        <v>1.0349999999999999E-3</v>
      </c>
      <c r="AH73" s="35">
        <v>16.177</v>
      </c>
      <c r="AI73" s="36">
        <v>6.1600000000000002E-2</v>
      </c>
      <c r="AJ73" s="37">
        <v>6.78</v>
      </c>
      <c r="AK73" s="38">
        <v>1.6595869074375559E-7</v>
      </c>
    </row>
    <row r="74" spans="1:37" x14ac:dyDescent="0.25">
      <c r="A74" s="4" t="s">
        <v>63</v>
      </c>
      <c r="B74" s="5" t="s">
        <v>56</v>
      </c>
      <c r="C74" s="6" t="s">
        <v>46</v>
      </c>
      <c r="D74" s="6" t="s">
        <v>124</v>
      </c>
      <c r="E74" s="7"/>
      <c r="F74" s="24">
        <v>413.625</v>
      </c>
      <c r="G74" s="25">
        <v>6.7762500000000001</v>
      </c>
      <c r="H74" s="26">
        <v>4057.5</v>
      </c>
      <c r="I74" s="27">
        <v>0.495</v>
      </c>
      <c r="J74" s="27">
        <v>0.1275</v>
      </c>
      <c r="K74" s="28">
        <v>8.4435000000000002</v>
      </c>
      <c r="L74" s="25">
        <v>16.95</v>
      </c>
      <c r="M74" s="25">
        <v>62.8125</v>
      </c>
      <c r="N74" s="26">
        <v>281.77500000000003</v>
      </c>
      <c r="O74" s="25">
        <v>119.4</v>
      </c>
      <c r="P74" s="27">
        <v>1.65</v>
      </c>
      <c r="Q74" s="25">
        <v>4.83</v>
      </c>
      <c r="R74" s="27">
        <v>2.1375000000000002</v>
      </c>
      <c r="S74" s="25">
        <v>9.8475000000000001</v>
      </c>
      <c r="T74" s="29">
        <v>11.6625</v>
      </c>
      <c r="U74" s="30">
        <v>1.8242700000000001</v>
      </c>
      <c r="V74" s="31">
        <v>0.26207000000000003</v>
      </c>
      <c r="W74" s="32">
        <v>1881.2099999999998</v>
      </c>
      <c r="X74" s="33">
        <v>1.3139999999999999E-2</v>
      </c>
      <c r="Y74" s="34">
        <v>1.2409999999999999E-2</v>
      </c>
      <c r="Z74" s="34">
        <v>3.7550000000000028E-2</v>
      </c>
      <c r="AA74" s="31">
        <v>2.3578999999999999</v>
      </c>
      <c r="AB74" s="32">
        <v>35.142200000000003</v>
      </c>
      <c r="AC74" s="35">
        <v>144.613</v>
      </c>
      <c r="AD74" s="31">
        <v>4.2157499999999999</v>
      </c>
      <c r="AE74" s="33">
        <v>2.7740000000000001E-2</v>
      </c>
      <c r="AF74" s="31">
        <v>1.11398</v>
      </c>
      <c r="AG74" s="81">
        <v>1.0349999999999999E-3</v>
      </c>
      <c r="AH74" s="35">
        <v>15.432199999999998</v>
      </c>
      <c r="AI74" s="36">
        <v>0.14454</v>
      </c>
      <c r="AJ74" s="37">
        <v>5.96</v>
      </c>
      <c r="AK74" s="38">
        <v>1.0964781961431832E-6</v>
      </c>
    </row>
    <row r="75" spans="1:37" ht="15.75" thickBot="1" x14ac:dyDescent="0.3">
      <c r="A75" s="4" t="s">
        <v>63</v>
      </c>
      <c r="B75" s="5" t="s">
        <v>56</v>
      </c>
      <c r="C75" s="6" t="s">
        <v>46</v>
      </c>
      <c r="D75" s="47" t="s">
        <v>125</v>
      </c>
      <c r="E75" s="7"/>
      <c r="F75" s="24">
        <v>5171.25</v>
      </c>
      <c r="G75" s="25">
        <v>36.412500000000001</v>
      </c>
      <c r="H75" s="26">
        <v>20171.25</v>
      </c>
      <c r="I75" s="27">
        <v>4.3875000000000002</v>
      </c>
      <c r="J75" s="27">
        <v>1.6125</v>
      </c>
      <c r="K75" s="28">
        <v>6.4935</v>
      </c>
      <c r="L75" s="25">
        <v>977.625</v>
      </c>
      <c r="M75" s="25">
        <v>988.12499999999989</v>
      </c>
      <c r="N75" s="26">
        <v>1626.75</v>
      </c>
      <c r="O75" s="25">
        <v>1605.375</v>
      </c>
      <c r="P75" s="27">
        <v>23.85</v>
      </c>
      <c r="Q75" s="25">
        <v>31.612499999999997</v>
      </c>
      <c r="R75" s="27">
        <v>58.424999999999997</v>
      </c>
      <c r="S75" s="25">
        <v>87.5625</v>
      </c>
      <c r="T75" s="29">
        <v>76.725000000000009</v>
      </c>
      <c r="U75" s="30">
        <v>2.55966</v>
      </c>
      <c r="V75" s="31">
        <v>0.24272000000000002</v>
      </c>
      <c r="W75" s="32">
        <v>1363.08</v>
      </c>
      <c r="X75" s="33">
        <v>9.5460000000000003E-2</v>
      </c>
      <c r="Y75" s="34">
        <v>2.146E-2</v>
      </c>
      <c r="Z75" s="34">
        <v>2.4500000000000022E-2</v>
      </c>
      <c r="AA75" s="31">
        <v>1.7863600000000002</v>
      </c>
      <c r="AB75" s="32">
        <v>65.238400000000013</v>
      </c>
      <c r="AC75" s="35">
        <v>103.748</v>
      </c>
      <c r="AD75" s="31">
        <v>63.936000000000007</v>
      </c>
      <c r="AE75" s="33">
        <v>0.30858000000000002</v>
      </c>
      <c r="AF75" s="31">
        <v>1.0567200000000001</v>
      </c>
      <c r="AG75" s="34">
        <v>5.9200000000000008E-3</v>
      </c>
      <c r="AH75" s="35">
        <v>14.548400000000001</v>
      </c>
      <c r="AI75" s="36">
        <v>1.57176</v>
      </c>
      <c r="AJ75" s="37">
        <v>4.8899999999999997</v>
      </c>
      <c r="AK75" s="38">
        <v>1.2882495516931347E-5</v>
      </c>
    </row>
    <row r="76" spans="1:37" x14ac:dyDescent="0.25">
      <c r="A76" s="40"/>
      <c r="B76" s="41"/>
      <c r="C76" s="42"/>
      <c r="D76" s="8"/>
      <c r="E76" s="1" t="s">
        <v>64</v>
      </c>
      <c r="F76" s="43">
        <f>AVERAGE(F69:F75)</f>
        <v>1067.6355714285714</v>
      </c>
      <c r="G76" s="43">
        <f t="shared" ref="G76:AK76" si="18">AVERAGE(G69:G75)</f>
        <v>9.9056928571428564</v>
      </c>
      <c r="H76" s="43">
        <f t="shared" si="18"/>
        <v>6921.1285714285714</v>
      </c>
      <c r="I76" s="43">
        <f t="shared" si="18"/>
        <v>1.1268928571428571</v>
      </c>
      <c r="J76" s="43">
        <f t="shared" si="18"/>
        <v>0.33923571428571425</v>
      </c>
      <c r="K76" s="43">
        <f t="shared" si="18"/>
        <v>8.2529000000000003</v>
      </c>
      <c r="L76" s="43">
        <f t="shared" si="18"/>
        <v>170.48677857142857</v>
      </c>
      <c r="M76" s="43">
        <f t="shared" si="18"/>
        <v>241.4182857142857</v>
      </c>
      <c r="N76" s="43">
        <f t="shared" si="18"/>
        <v>678.33285714285716</v>
      </c>
      <c r="O76" s="43">
        <f t="shared" si="18"/>
        <v>356.40992857142862</v>
      </c>
      <c r="P76" s="43">
        <f t="shared" si="18"/>
        <v>4.7128071428571428</v>
      </c>
      <c r="Q76" s="43">
        <f t="shared" si="18"/>
        <v>9.3624357142857129</v>
      </c>
      <c r="R76" s="43">
        <f t="shared" si="18"/>
        <v>9.9056071428571411</v>
      </c>
      <c r="S76" s="43">
        <f t="shared" si="18"/>
        <v>21.678514285714282</v>
      </c>
      <c r="T76" s="43">
        <f t="shared" si="18"/>
        <v>28.4024</v>
      </c>
      <c r="U76" s="43">
        <f t="shared" si="18"/>
        <v>2.3305742857142855</v>
      </c>
      <c r="V76" s="43">
        <f t="shared" si="18"/>
        <v>0.23082285714285716</v>
      </c>
      <c r="W76" s="43">
        <f t="shared" si="18"/>
        <v>1686.0785714285714</v>
      </c>
      <c r="X76" s="43">
        <f t="shared" si="18"/>
        <v>4.522857142857143E-2</v>
      </c>
      <c r="Y76" s="43">
        <f t="shared" si="18"/>
        <v>1.7172857142857146E-2</v>
      </c>
      <c r="Z76" s="43">
        <f t="shared" si="18"/>
        <v>5.0314285714285756E-2</v>
      </c>
      <c r="AA76" s="43">
        <f t="shared" si="18"/>
        <v>2.3743028571428573</v>
      </c>
      <c r="AB76" s="43">
        <f t="shared" si="18"/>
        <v>75.057514285714305</v>
      </c>
      <c r="AC76" s="43">
        <f t="shared" si="18"/>
        <v>141.59185714285715</v>
      </c>
      <c r="AD76" s="43">
        <f t="shared" si="18"/>
        <v>30.346335714285718</v>
      </c>
      <c r="AE76" s="43">
        <f t="shared" si="18"/>
        <v>0.1031</v>
      </c>
      <c r="AF76" s="43">
        <f t="shared" si="18"/>
        <v>1.4748157142857146</v>
      </c>
      <c r="AG76" s="43">
        <f t="shared" si="18"/>
        <v>4.6492857142857152E-3</v>
      </c>
      <c r="AH76" s="43">
        <f t="shared" si="18"/>
        <v>14.990828571428569</v>
      </c>
      <c r="AI76" s="43">
        <f t="shared" si="18"/>
        <v>1.1066114285714286</v>
      </c>
      <c r="AJ76" s="43">
        <f t="shared" si="18"/>
        <v>5.4357142857142851</v>
      </c>
      <c r="AK76" s="44">
        <f t="shared" si="18"/>
        <v>6.7992548194632558E-6</v>
      </c>
    </row>
    <row r="77" spans="1:37" ht="15.75" thickBot="1" x14ac:dyDescent="0.3">
      <c r="A77" s="45"/>
      <c r="B77" s="46"/>
      <c r="C77" s="47"/>
      <c r="D77" s="48"/>
      <c r="E77" s="49" t="s">
        <v>65</v>
      </c>
      <c r="F77" s="50">
        <f>_xlfn.STDEV.P(F69:F75)</f>
        <v>1681.9480143246196</v>
      </c>
      <c r="G77" s="50">
        <f t="shared" ref="G77:AK77" si="19">_xlfn.STDEV.P(G69:G75)</f>
        <v>10.882197066520705</v>
      </c>
      <c r="H77" s="50">
        <f t="shared" si="19"/>
        <v>5820.6717106151164</v>
      </c>
      <c r="I77" s="50">
        <f t="shared" si="19"/>
        <v>1.33212854549953</v>
      </c>
      <c r="J77" s="50">
        <f t="shared" si="19"/>
        <v>0.52013455451057888</v>
      </c>
      <c r="K77" s="50">
        <f t="shared" si="19"/>
        <v>0.86393835717601686</v>
      </c>
      <c r="L77" s="50">
        <f t="shared" si="19"/>
        <v>329.97398338783779</v>
      </c>
      <c r="M77" s="50">
        <f t="shared" si="19"/>
        <v>306.36839025939446</v>
      </c>
      <c r="N77" s="50">
        <f t="shared" si="19"/>
        <v>690.1302940431774</v>
      </c>
      <c r="O77" s="50">
        <f t="shared" si="19"/>
        <v>510.77258166501542</v>
      </c>
      <c r="P77" s="50">
        <f t="shared" si="19"/>
        <v>7.8223517938947875</v>
      </c>
      <c r="Q77" s="50">
        <f t="shared" si="19"/>
        <v>9.1571968349924582</v>
      </c>
      <c r="R77" s="50">
        <f t="shared" si="19"/>
        <v>19.825410138009907</v>
      </c>
      <c r="S77" s="50">
        <f t="shared" si="19"/>
        <v>26.99249740426183</v>
      </c>
      <c r="T77" s="50">
        <f t="shared" si="19"/>
        <v>20.893819689922669</v>
      </c>
      <c r="U77" s="50">
        <f t="shared" si="19"/>
        <v>0.71426912894744821</v>
      </c>
      <c r="V77" s="50">
        <f t="shared" si="19"/>
        <v>3.2732710906145483E-2</v>
      </c>
      <c r="W77" s="50">
        <f t="shared" si="19"/>
        <v>205.26572843362658</v>
      </c>
      <c r="X77" s="50">
        <f t="shared" si="19"/>
        <v>3.1182974946765619E-2</v>
      </c>
      <c r="Y77" s="50">
        <f t="shared" si="19"/>
        <v>3.3977753826614867E-3</v>
      </c>
      <c r="Z77" s="50">
        <f t="shared" si="19"/>
        <v>2.4543383081010336E-2</v>
      </c>
      <c r="AA77" s="50">
        <f t="shared" si="19"/>
        <v>0.88146258879715378</v>
      </c>
      <c r="AB77" s="50">
        <f t="shared" si="19"/>
        <v>22.892688914487678</v>
      </c>
      <c r="AC77" s="50">
        <f t="shared" si="19"/>
        <v>37.703945687529327</v>
      </c>
      <c r="AD77" s="50">
        <f t="shared" si="19"/>
        <v>22.998983328255346</v>
      </c>
      <c r="AE77" s="50">
        <f t="shared" si="19"/>
        <v>9.5952766207426987E-2</v>
      </c>
      <c r="AF77" s="50">
        <f t="shared" si="19"/>
        <v>0.34832066489933949</v>
      </c>
      <c r="AG77" s="50">
        <f t="shared" si="19"/>
        <v>4.5690960567173694E-3</v>
      </c>
      <c r="AH77" s="50">
        <f t="shared" si="19"/>
        <v>1.4934246948486141</v>
      </c>
      <c r="AI77" s="50">
        <f t="shared" si="19"/>
        <v>0.70831602881015465</v>
      </c>
      <c r="AJ77" s="50">
        <f t="shared" si="19"/>
        <v>0.64471161089629336</v>
      </c>
      <c r="AK77" s="51">
        <f t="shared" si="19"/>
        <v>4.7894270345065213E-6</v>
      </c>
    </row>
    <row r="78" spans="1:37" x14ac:dyDescent="0.25">
      <c r="K78" s="82"/>
      <c r="R78" s="82"/>
      <c r="X78" s="83"/>
      <c r="Y78" s="84"/>
      <c r="Z78" s="85"/>
      <c r="AE78" s="84"/>
      <c r="AG78" s="86"/>
    </row>
    <row r="79" spans="1:37" x14ac:dyDescent="0.25">
      <c r="A79" s="6"/>
      <c r="K79" s="82"/>
      <c r="R79" s="73"/>
      <c r="W79" s="87"/>
      <c r="X79" s="88"/>
      <c r="Y79" s="89"/>
      <c r="Z79" s="90"/>
      <c r="AA79" s="87"/>
      <c r="AB79" s="87"/>
      <c r="AC79" s="87"/>
      <c r="AD79" s="87"/>
      <c r="AE79" s="89"/>
      <c r="AF79" s="87"/>
      <c r="AG79" s="91"/>
    </row>
    <row r="80" spans="1:37" x14ac:dyDescent="0.25">
      <c r="A80" s="81" t="s">
        <v>66</v>
      </c>
      <c r="B80" s="81"/>
      <c r="C80" s="81"/>
      <c r="D80" s="81"/>
      <c r="K80" s="82"/>
      <c r="R80" s="82"/>
      <c r="W80" s="87"/>
      <c r="X80" s="88"/>
      <c r="Y80" s="89"/>
      <c r="Z80" s="87"/>
      <c r="AA80" s="87"/>
      <c r="AB80" s="87"/>
      <c r="AC80" s="87"/>
      <c r="AD80" s="87"/>
      <c r="AE80" s="88"/>
      <c r="AF80" s="87"/>
      <c r="AG80" s="91"/>
    </row>
    <row r="81" spans="1:33" x14ac:dyDescent="0.25">
      <c r="W81" s="87"/>
      <c r="X81" s="87"/>
      <c r="Y81" s="89"/>
      <c r="Z81" s="87"/>
      <c r="AA81" s="87"/>
      <c r="AB81" s="87"/>
      <c r="AC81" s="87"/>
      <c r="AD81" s="87"/>
      <c r="AE81" s="88"/>
      <c r="AF81" s="87"/>
      <c r="AG81" s="87"/>
    </row>
    <row r="82" spans="1:33" x14ac:dyDescent="0.25">
      <c r="A82" s="77" t="s">
        <v>67</v>
      </c>
      <c r="B82" s="77"/>
      <c r="C82" s="77"/>
      <c r="D82" s="77"/>
      <c r="E82" s="74"/>
      <c r="F82" s="74"/>
      <c r="G82" s="74"/>
      <c r="H82" s="74"/>
      <c r="I82" s="74"/>
      <c r="J82" s="74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</row>
    <row r="83" spans="1:33" x14ac:dyDescent="0.25">
      <c r="A83" s="3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</row>
    <row r="84" spans="1:33" x14ac:dyDescent="0.25">
      <c r="A84" s="116" t="s">
        <v>126</v>
      </c>
      <c r="B84" s="109"/>
      <c r="C84" s="109"/>
      <c r="D84" s="109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</row>
    <row r="85" spans="1:33" x14ac:dyDescent="0.25">
      <c r="C85" s="87"/>
      <c r="D85" s="87"/>
      <c r="E85" s="87"/>
      <c r="F85" s="87"/>
      <c r="G85" s="87"/>
      <c r="H85" s="87"/>
      <c r="I85" s="87"/>
      <c r="J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</row>
    <row r="86" spans="1:33" x14ac:dyDescent="0.25">
      <c r="C86" s="74"/>
      <c r="D86" s="87"/>
      <c r="E86" s="87"/>
      <c r="F86" s="87"/>
      <c r="G86" s="87"/>
      <c r="H86" s="87"/>
      <c r="I86" s="87"/>
      <c r="J86" s="87"/>
    </row>
    <row r="87" spans="1:33" x14ac:dyDescent="0.25">
      <c r="C87" s="87"/>
      <c r="D87" s="87"/>
      <c r="E87" s="87"/>
      <c r="F87" s="87"/>
      <c r="G87" s="87"/>
      <c r="H87" s="87"/>
      <c r="I87" s="87"/>
      <c r="J87" s="87"/>
    </row>
    <row r="88" spans="1:33" x14ac:dyDescent="0.25">
      <c r="C88" s="87"/>
      <c r="D88" s="87"/>
      <c r="E88" s="87"/>
      <c r="F88" s="87"/>
      <c r="G88" s="87"/>
      <c r="H88" s="87"/>
      <c r="I88" s="87"/>
      <c r="J88" s="87"/>
    </row>
    <row r="89" spans="1:33" x14ac:dyDescent="0.25">
      <c r="C89" s="87"/>
      <c r="D89" s="87"/>
      <c r="E89" s="87"/>
      <c r="F89" s="87"/>
      <c r="G89" s="87"/>
      <c r="H89" s="87"/>
      <c r="I89" s="87"/>
      <c r="J89" s="87"/>
    </row>
  </sheetData>
  <conditionalFormatting sqref="F4:I12 F15:I22 F25:I31 F34:I41 F44:I52 F55:I59 F62:I66 F69:I75 B82 D82:J82 C86">
    <cfRule type="cellIs" dxfId="2" priority="3" operator="lessThan">
      <formula>0</formula>
    </cfRule>
  </conditionalFormatting>
  <conditionalFormatting sqref="A82">
    <cfRule type="cellIs" dxfId="1" priority="2" operator="lessThan">
      <formula>0</formula>
    </cfRule>
  </conditionalFormatting>
  <conditionalFormatting sqref="C8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U42:AI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Field_soil_data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Ute</cp:lastModifiedBy>
  <dcterms:created xsi:type="dcterms:W3CDTF">2018-10-02T16:10:58Z</dcterms:created>
  <dcterms:modified xsi:type="dcterms:W3CDTF">2018-10-16T16:50:32Z</dcterms:modified>
</cp:coreProperties>
</file>