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ustaita\Desktop\ElectronicSuppMaterials_Rev1\"/>
    </mc:Choice>
  </mc:AlternateContent>
  <bookViews>
    <workbookView xWindow="0" yWindow="0" windowWidth="11316" windowHeight="7200"/>
  </bookViews>
  <sheets>
    <sheet name="Shrike929mKinematics" sheetId="1" r:id="rId1"/>
  </sheets>
  <definedNames>
    <definedName name="_xlnm._FilterDatabase" localSheetId="0" hidden="1">Shrike929mKinematics!$Q$7:$Q$337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1" l="1"/>
  <c r="V9" i="1"/>
  <c r="AB9" i="1"/>
  <c r="BM9" i="1" l="1"/>
  <c r="BO9" i="1" l="1"/>
  <c r="BM336" i="1" l="1"/>
  <c r="BL336" i="1"/>
  <c r="BF336" i="1"/>
  <c r="BE336" i="1"/>
  <c r="AY336" i="1"/>
  <c r="AX336" i="1"/>
  <c r="AF336" i="1"/>
  <c r="AE336" i="1"/>
  <c r="AC336" i="1"/>
  <c r="AB336" i="1"/>
  <c r="Z336" i="1"/>
  <c r="Y336" i="1"/>
  <c r="AN336" i="1" s="1"/>
  <c r="W336" i="1"/>
  <c r="V336" i="1"/>
  <c r="T336" i="1"/>
  <c r="S336" i="1"/>
  <c r="BM335" i="1"/>
  <c r="BL335" i="1"/>
  <c r="BF335" i="1"/>
  <c r="BE335" i="1"/>
  <c r="AY335" i="1"/>
  <c r="AX335" i="1"/>
  <c r="AF335" i="1"/>
  <c r="AE335" i="1"/>
  <c r="AC335" i="1"/>
  <c r="AB335" i="1"/>
  <c r="Z335" i="1"/>
  <c r="Y335" i="1"/>
  <c r="AN335" i="1" s="1"/>
  <c r="W335" i="1"/>
  <c r="V335" i="1"/>
  <c r="T335" i="1"/>
  <c r="S335" i="1"/>
  <c r="BM334" i="1"/>
  <c r="BO334" i="1" s="1"/>
  <c r="BL334" i="1"/>
  <c r="BF334" i="1"/>
  <c r="BE334" i="1"/>
  <c r="AY334" i="1"/>
  <c r="AX334" i="1"/>
  <c r="AF334" i="1"/>
  <c r="AE334" i="1"/>
  <c r="AC334" i="1"/>
  <c r="AB334" i="1"/>
  <c r="Z334" i="1"/>
  <c r="Y334" i="1"/>
  <c r="AN334" i="1" s="1"/>
  <c r="W334" i="1"/>
  <c r="V334" i="1"/>
  <c r="T334" i="1"/>
  <c r="S334" i="1"/>
  <c r="BM333" i="1"/>
  <c r="BO333" i="1" s="1"/>
  <c r="BL333" i="1"/>
  <c r="BF333" i="1"/>
  <c r="BE333" i="1"/>
  <c r="AY333" i="1"/>
  <c r="AX333" i="1"/>
  <c r="AF333" i="1"/>
  <c r="AE333" i="1"/>
  <c r="AC333" i="1"/>
  <c r="AB333" i="1"/>
  <c r="Z333" i="1"/>
  <c r="Y333" i="1"/>
  <c r="AN333" i="1" s="1"/>
  <c r="W333" i="1"/>
  <c r="V333" i="1"/>
  <c r="T333" i="1"/>
  <c r="S333" i="1"/>
  <c r="BM332" i="1"/>
  <c r="BL332" i="1"/>
  <c r="BF332" i="1"/>
  <c r="BE332" i="1"/>
  <c r="AY332" i="1"/>
  <c r="AX332" i="1"/>
  <c r="AF332" i="1"/>
  <c r="AE332" i="1"/>
  <c r="AC332" i="1"/>
  <c r="AB332" i="1"/>
  <c r="Z332" i="1"/>
  <c r="Y332" i="1"/>
  <c r="AN332" i="1" s="1"/>
  <c r="W332" i="1"/>
  <c r="V332" i="1"/>
  <c r="T332" i="1"/>
  <c r="S332" i="1"/>
  <c r="BM331" i="1"/>
  <c r="BL331" i="1"/>
  <c r="BF331" i="1"/>
  <c r="BE331" i="1"/>
  <c r="AY331" i="1"/>
  <c r="AX331" i="1"/>
  <c r="AF331" i="1"/>
  <c r="AE331" i="1"/>
  <c r="AC331" i="1"/>
  <c r="AB331" i="1"/>
  <c r="Z331" i="1"/>
  <c r="Y331" i="1"/>
  <c r="AN331" i="1" s="1"/>
  <c r="W331" i="1"/>
  <c r="V331" i="1"/>
  <c r="T331" i="1"/>
  <c r="S331" i="1"/>
  <c r="BM330" i="1"/>
  <c r="BL330" i="1"/>
  <c r="BF330" i="1"/>
  <c r="BE330" i="1"/>
  <c r="AY330" i="1"/>
  <c r="AX330" i="1"/>
  <c r="AF330" i="1"/>
  <c r="AE330" i="1"/>
  <c r="AC330" i="1"/>
  <c r="AB330" i="1"/>
  <c r="Z330" i="1"/>
  <c r="Y330" i="1"/>
  <c r="AN330" i="1" s="1"/>
  <c r="W330" i="1"/>
  <c r="V330" i="1"/>
  <c r="T330" i="1"/>
  <c r="S330" i="1"/>
  <c r="BM329" i="1"/>
  <c r="BO329" i="1" s="1"/>
  <c r="BL329" i="1"/>
  <c r="BF329" i="1"/>
  <c r="BE329" i="1"/>
  <c r="AF329" i="1"/>
  <c r="AE329" i="1"/>
  <c r="AC329" i="1"/>
  <c r="AB329" i="1"/>
  <c r="Z329" i="1"/>
  <c r="Y329" i="1"/>
  <c r="AN329" i="1" s="1"/>
  <c r="W329" i="1"/>
  <c r="V329" i="1"/>
  <c r="AM329" i="1" s="1"/>
  <c r="T329" i="1"/>
  <c r="S329" i="1"/>
  <c r="BM328" i="1"/>
  <c r="BO328" i="1" s="1"/>
  <c r="BL328" i="1"/>
  <c r="BF328" i="1"/>
  <c r="BE328" i="1"/>
  <c r="AY328" i="1"/>
  <c r="AX328" i="1"/>
  <c r="AF328" i="1"/>
  <c r="AE328" i="1"/>
  <c r="AC328" i="1"/>
  <c r="AB328" i="1"/>
  <c r="Z328" i="1"/>
  <c r="Y328" i="1"/>
  <c r="W328" i="1"/>
  <c r="V328" i="1"/>
  <c r="AM328" i="1" s="1"/>
  <c r="T328" i="1"/>
  <c r="S328" i="1"/>
  <c r="BM327" i="1"/>
  <c r="BL327" i="1"/>
  <c r="BF327" i="1"/>
  <c r="BE327" i="1"/>
  <c r="AY327" i="1"/>
  <c r="AX327" i="1"/>
  <c r="AF327" i="1"/>
  <c r="AE327" i="1"/>
  <c r="AC327" i="1"/>
  <c r="AB327" i="1"/>
  <c r="Z327" i="1"/>
  <c r="Y327" i="1"/>
  <c r="W327" i="1"/>
  <c r="V327" i="1"/>
  <c r="AM327" i="1" s="1"/>
  <c r="T327" i="1"/>
  <c r="S327" i="1"/>
  <c r="BM326" i="1"/>
  <c r="BO326" i="1" s="1"/>
  <c r="BL326" i="1"/>
  <c r="BF326" i="1"/>
  <c r="BE326" i="1"/>
  <c r="AY326" i="1"/>
  <c r="AX326" i="1"/>
  <c r="AF326" i="1"/>
  <c r="AE326" i="1"/>
  <c r="AC326" i="1"/>
  <c r="AB326" i="1"/>
  <c r="Z326" i="1"/>
  <c r="Y326" i="1"/>
  <c r="W326" i="1"/>
  <c r="V326" i="1"/>
  <c r="AM326" i="1" s="1"/>
  <c r="T326" i="1"/>
  <c r="S326" i="1"/>
  <c r="BM325" i="1"/>
  <c r="BL325" i="1"/>
  <c r="BF325" i="1"/>
  <c r="BE325" i="1"/>
  <c r="AY325" i="1"/>
  <c r="AX325" i="1"/>
  <c r="AF325" i="1"/>
  <c r="AE325" i="1"/>
  <c r="AC325" i="1"/>
  <c r="AB325" i="1"/>
  <c r="Z325" i="1"/>
  <c r="Y325" i="1"/>
  <c r="AN325" i="1" s="1"/>
  <c r="W325" i="1"/>
  <c r="V325" i="1"/>
  <c r="T325" i="1"/>
  <c r="S325" i="1"/>
  <c r="BM324" i="1"/>
  <c r="BL324" i="1"/>
  <c r="BF324" i="1"/>
  <c r="BE324" i="1"/>
  <c r="AY324" i="1"/>
  <c r="AX324" i="1"/>
  <c r="AF324" i="1"/>
  <c r="AE324" i="1"/>
  <c r="AC324" i="1"/>
  <c r="AB324" i="1"/>
  <c r="Z324" i="1"/>
  <c r="Y324" i="1"/>
  <c r="AN324" i="1" s="1"/>
  <c r="W324" i="1"/>
  <c r="V324" i="1"/>
  <c r="T324" i="1"/>
  <c r="S324" i="1"/>
  <c r="BM323" i="1"/>
  <c r="BO323" i="1" s="1"/>
  <c r="BL323" i="1"/>
  <c r="BF323" i="1"/>
  <c r="BE323" i="1"/>
  <c r="AY323" i="1"/>
  <c r="AX323" i="1"/>
  <c r="AF323" i="1"/>
  <c r="AE323" i="1"/>
  <c r="AC323" i="1"/>
  <c r="AB323" i="1"/>
  <c r="Z323" i="1"/>
  <c r="Y323" i="1"/>
  <c r="AN323" i="1" s="1"/>
  <c r="W323" i="1"/>
  <c r="V323" i="1"/>
  <c r="T323" i="1"/>
  <c r="S323" i="1"/>
  <c r="BM322" i="1"/>
  <c r="BL322" i="1"/>
  <c r="BF322" i="1"/>
  <c r="BE322" i="1"/>
  <c r="AY322" i="1"/>
  <c r="AX322" i="1"/>
  <c r="AF322" i="1"/>
  <c r="AE322" i="1"/>
  <c r="AC322" i="1"/>
  <c r="AB322" i="1"/>
  <c r="Z322" i="1"/>
  <c r="Y322" i="1"/>
  <c r="AN322" i="1" s="1"/>
  <c r="W322" i="1"/>
  <c r="V322" i="1"/>
  <c r="T322" i="1"/>
  <c r="S322" i="1"/>
  <c r="BM321" i="1"/>
  <c r="BL321" i="1"/>
  <c r="BF321" i="1"/>
  <c r="BE321" i="1"/>
  <c r="AY321" i="1"/>
  <c r="AX321" i="1"/>
  <c r="AF321" i="1"/>
  <c r="AE321" i="1"/>
  <c r="AC321" i="1"/>
  <c r="AB321" i="1"/>
  <c r="Z321" i="1"/>
  <c r="Y321" i="1"/>
  <c r="AN321" i="1" s="1"/>
  <c r="W321" i="1"/>
  <c r="V321" i="1"/>
  <c r="T321" i="1"/>
  <c r="S321" i="1"/>
  <c r="BM320" i="1"/>
  <c r="BL320" i="1"/>
  <c r="BF320" i="1"/>
  <c r="BE320" i="1"/>
  <c r="AF320" i="1"/>
  <c r="AE320" i="1"/>
  <c r="AC320" i="1"/>
  <c r="AB320" i="1"/>
  <c r="Z320" i="1"/>
  <c r="Y320" i="1"/>
  <c r="AN320" i="1" s="1"/>
  <c r="W320" i="1"/>
  <c r="V320" i="1"/>
  <c r="AM320" i="1" s="1"/>
  <c r="T320" i="1"/>
  <c r="S320" i="1"/>
  <c r="BM319" i="1"/>
  <c r="BL319" i="1"/>
  <c r="BF319" i="1"/>
  <c r="BE319" i="1"/>
  <c r="AY319" i="1"/>
  <c r="AX319" i="1"/>
  <c r="AF319" i="1"/>
  <c r="AE319" i="1"/>
  <c r="AC319" i="1"/>
  <c r="AB319" i="1"/>
  <c r="Z319" i="1"/>
  <c r="Y319" i="1"/>
  <c r="W319" i="1"/>
  <c r="V319" i="1"/>
  <c r="AM319" i="1" s="1"/>
  <c r="T319" i="1"/>
  <c r="S319" i="1"/>
  <c r="BM318" i="1"/>
  <c r="BO318" i="1" s="1"/>
  <c r="BL318" i="1"/>
  <c r="BF318" i="1"/>
  <c r="BE318" i="1"/>
  <c r="AY318" i="1"/>
  <c r="AX318" i="1"/>
  <c r="AF318" i="1"/>
  <c r="AE318" i="1"/>
  <c r="AC318" i="1"/>
  <c r="AB318" i="1"/>
  <c r="Z318" i="1"/>
  <c r="Y318" i="1"/>
  <c r="W318" i="1"/>
  <c r="V318" i="1"/>
  <c r="AM318" i="1" s="1"/>
  <c r="T318" i="1"/>
  <c r="S318" i="1"/>
  <c r="BM317" i="1"/>
  <c r="BL317" i="1"/>
  <c r="BF317" i="1"/>
  <c r="BE317" i="1"/>
  <c r="AY317" i="1"/>
  <c r="AX317" i="1"/>
  <c r="AF317" i="1"/>
  <c r="AE317" i="1"/>
  <c r="AC317" i="1"/>
  <c r="AB317" i="1"/>
  <c r="Z317" i="1"/>
  <c r="Y317" i="1"/>
  <c r="W317" i="1"/>
  <c r="V317" i="1"/>
  <c r="AM317" i="1" s="1"/>
  <c r="T317" i="1"/>
  <c r="S317" i="1"/>
  <c r="AF316" i="1"/>
  <c r="AE316" i="1"/>
  <c r="AC316" i="1"/>
  <c r="AB316" i="1"/>
  <c r="Z316" i="1"/>
  <c r="Y316" i="1"/>
  <c r="AN316" i="1" s="1"/>
  <c r="W316" i="1"/>
  <c r="V316" i="1"/>
  <c r="AM316" i="1" s="1"/>
  <c r="T316" i="1"/>
  <c r="S316" i="1"/>
  <c r="BM315" i="1"/>
  <c r="BO315" i="1" s="1"/>
  <c r="BL315" i="1"/>
  <c r="BF315" i="1"/>
  <c r="BE315" i="1"/>
  <c r="AY315" i="1"/>
  <c r="AX315" i="1"/>
  <c r="AF315" i="1"/>
  <c r="AE315" i="1"/>
  <c r="AC315" i="1"/>
  <c r="AB315" i="1"/>
  <c r="Z315" i="1"/>
  <c r="Y315" i="1"/>
  <c r="AN315" i="1" s="1"/>
  <c r="W315" i="1"/>
  <c r="V315" i="1"/>
  <c r="T315" i="1"/>
  <c r="S315" i="1"/>
  <c r="BM314" i="1"/>
  <c r="BL314" i="1"/>
  <c r="BF314" i="1"/>
  <c r="BE314" i="1"/>
  <c r="AY314" i="1"/>
  <c r="AX314" i="1"/>
  <c r="AF314" i="1"/>
  <c r="AE314" i="1"/>
  <c r="AC314" i="1"/>
  <c r="AB314" i="1"/>
  <c r="Z314" i="1"/>
  <c r="Y314" i="1"/>
  <c r="AN314" i="1" s="1"/>
  <c r="W314" i="1"/>
  <c r="V314" i="1"/>
  <c r="T314" i="1"/>
  <c r="S314" i="1"/>
  <c r="BM313" i="1"/>
  <c r="BL313" i="1"/>
  <c r="BF313" i="1"/>
  <c r="BE313" i="1"/>
  <c r="AY313" i="1"/>
  <c r="AX313" i="1"/>
  <c r="AF313" i="1"/>
  <c r="AE313" i="1"/>
  <c r="AC313" i="1"/>
  <c r="AB313" i="1"/>
  <c r="Z313" i="1"/>
  <c r="Y313" i="1"/>
  <c r="AN313" i="1" s="1"/>
  <c r="W313" i="1"/>
  <c r="V313" i="1"/>
  <c r="T313" i="1"/>
  <c r="S313" i="1"/>
  <c r="BM312" i="1"/>
  <c r="BL312" i="1"/>
  <c r="BF312" i="1"/>
  <c r="BE312" i="1"/>
  <c r="AY312" i="1"/>
  <c r="AX312" i="1"/>
  <c r="AF312" i="1"/>
  <c r="AE312" i="1"/>
  <c r="AC312" i="1"/>
  <c r="AB312" i="1"/>
  <c r="Z312" i="1"/>
  <c r="Y312" i="1"/>
  <c r="AN312" i="1" s="1"/>
  <c r="W312" i="1"/>
  <c r="V312" i="1"/>
  <c r="T312" i="1"/>
  <c r="S312" i="1"/>
  <c r="BM311" i="1"/>
  <c r="BO311" i="1" s="1"/>
  <c r="BL311" i="1"/>
  <c r="BF311" i="1"/>
  <c r="BE311" i="1"/>
  <c r="AY311" i="1"/>
  <c r="AX311" i="1"/>
  <c r="AF311" i="1"/>
  <c r="AE311" i="1"/>
  <c r="AC311" i="1"/>
  <c r="AB311" i="1"/>
  <c r="Z311" i="1"/>
  <c r="Y311" i="1"/>
  <c r="W311" i="1"/>
  <c r="V311" i="1"/>
  <c r="T311" i="1"/>
  <c r="S311" i="1"/>
  <c r="BM310" i="1"/>
  <c r="BL310" i="1"/>
  <c r="BF310" i="1"/>
  <c r="BE310" i="1"/>
  <c r="AY310" i="1"/>
  <c r="AX310" i="1"/>
  <c r="AF310" i="1"/>
  <c r="AE310" i="1"/>
  <c r="AC310" i="1"/>
  <c r="AB310" i="1"/>
  <c r="Z310" i="1"/>
  <c r="Y310" i="1"/>
  <c r="W310" i="1"/>
  <c r="V310" i="1"/>
  <c r="T310" i="1"/>
  <c r="S310" i="1"/>
  <c r="BM309" i="1"/>
  <c r="BO309" i="1" s="1"/>
  <c r="BL309" i="1"/>
  <c r="BF309" i="1"/>
  <c r="BE309" i="1"/>
  <c r="AY309" i="1"/>
  <c r="AX309" i="1"/>
  <c r="AF309" i="1"/>
  <c r="AE309" i="1"/>
  <c r="AC309" i="1"/>
  <c r="AB309" i="1"/>
  <c r="Z309" i="1"/>
  <c r="Y309" i="1"/>
  <c r="W309" i="1"/>
  <c r="V309" i="1"/>
  <c r="T309" i="1"/>
  <c r="S309" i="1"/>
  <c r="BM308" i="1"/>
  <c r="BL308" i="1"/>
  <c r="BF308" i="1"/>
  <c r="BE308" i="1"/>
  <c r="AY308" i="1"/>
  <c r="AX308" i="1"/>
  <c r="AF308" i="1"/>
  <c r="AE308" i="1"/>
  <c r="AC308" i="1"/>
  <c r="AB308" i="1"/>
  <c r="Z308" i="1"/>
  <c r="Y308" i="1"/>
  <c r="W308" i="1"/>
  <c r="V308" i="1"/>
  <c r="T308" i="1"/>
  <c r="S308" i="1"/>
  <c r="BM307" i="1"/>
  <c r="BL307" i="1"/>
  <c r="BF307" i="1"/>
  <c r="BE307" i="1"/>
  <c r="AY307" i="1"/>
  <c r="AX307" i="1"/>
  <c r="AF307" i="1"/>
  <c r="AE307" i="1"/>
  <c r="AC307" i="1"/>
  <c r="AB307" i="1"/>
  <c r="Z307" i="1"/>
  <c r="Y307" i="1"/>
  <c r="W307" i="1"/>
  <c r="V307" i="1"/>
  <c r="T307" i="1"/>
  <c r="S307" i="1"/>
  <c r="BM306" i="1"/>
  <c r="BO306" i="1" s="1"/>
  <c r="BL306" i="1"/>
  <c r="BF306" i="1"/>
  <c r="BE306" i="1"/>
  <c r="AY306" i="1"/>
  <c r="AX306" i="1"/>
  <c r="AF306" i="1"/>
  <c r="AE306" i="1"/>
  <c r="AC306" i="1"/>
  <c r="AB306" i="1"/>
  <c r="Z306" i="1"/>
  <c r="Y306" i="1"/>
  <c r="W306" i="1"/>
  <c r="V306" i="1"/>
  <c r="T306" i="1"/>
  <c r="S306" i="1"/>
  <c r="BM305" i="1"/>
  <c r="BL305" i="1"/>
  <c r="BF305" i="1"/>
  <c r="BE305" i="1"/>
  <c r="AY305" i="1"/>
  <c r="AX305" i="1"/>
  <c r="AF305" i="1"/>
  <c r="AE305" i="1"/>
  <c r="AC305" i="1"/>
  <c r="AB305" i="1"/>
  <c r="Z305" i="1"/>
  <c r="Y305" i="1"/>
  <c r="W305" i="1"/>
  <c r="V305" i="1"/>
  <c r="T305" i="1"/>
  <c r="S305" i="1"/>
  <c r="BM304" i="1"/>
  <c r="BO304" i="1" s="1"/>
  <c r="BL304" i="1"/>
  <c r="BF304" i="1"/>
  <c r="BE304" i="1"/>
  <c r="AY304" i="1"/>
  <c r="AX304" i="1"/>
  <c r="AF304" i="1"/>
  <c r="AE304" i="1"/>
  <c r="AC304" i="1"/>
  <c r="AB304" i="1"/>
  <c r="Z304" i="1"/>
  <c r="Y304" i="1"/>
  <c r="W304" i="1"/>
  <c r="V304" i="1"/>
  <c r="T304" i="1"/>
  <c r="S304" i="1"/>
  <c r="BM303" i="1"/>
  <c r="BL303" i="1"/>
  <c r="BF303" i="1"/>
  <c r="BE303" i="1"/>
  <c r="AY303" i="1"/>
  <c r="AX303" i="1"/>
  <c r="AF303" i="1"/>
  <c r="AE303" i="1"/>
  <c r="AC303" i="1"/>
  <c r="AB303" i="1"/>
  <c r="Z303" i="1"/>
  <c r="Y303" i="1"/>
  <c r="W303" i="1"/>
  <c r="V303" i="1"/>
  <c r="T303" i="1"/>
  <c r="S303" i="1"/>
  <c r="BM302" i="1"/>
  <c r="BO302" i="1" s="1"/>
  <c r="BL302" i="1"/>
  <c r="BF302" i="1"/>
  <c r="BE302" i="1"/>
  <c r="AY302" i="1"/>
  <c r="AX302" i="1"/>
  <c r="AF302" i="1"/>
  <c r="AE302" i="1"/>
  <c r="AC302" i="1"/>
  <c r="AB302" i="1"/>
  <c r="Z302" i="1"/>
  <c r="Y302" i="1"/>
  <c r="W302" i="1"/>
  <c r="V302" i="1"/>
  <c r="T302" i="1"/>
  <c r="S302" i="1"/>
  <c r="BM301" i="1"/>
  <c r="BL301" i="1"/>
  <c r="BF301" i="1"/>
  <c r="BE301" i="1"/>
  <c r="AY301" i="1"/>
  <c r="AX301" i="1"/>
  <c r="AF301" i="1"/>
  <c r="AE301" i="1"/>
  <c r="AC301" i="1"/>
  <c r="AB301" i="1"/>
  <c r="Z301" i="1"/>
  <c r="Y301" i="1"/>
  <c r="W301" i="1"/>
  <c r="V301" i="1"/>
  <c r="T301" i="1"/>
  <c r="S301" i="1"/>
  <c r="BM300" i="1"/>
  <c r="BL300" i="1"/>
  <c r="BF300" i="1"/>
  <c r="BE300" i="1"/>
  <c r="AY300" i="1"/>
  <c r="AX300" i="1"/>
  <c r="AF300" i="1"/>
  <c r="AE300" i="1"/>
  <c r="AC300" i="1"/>
  <c r="AB300" i="1"/>
  <c r="Z300" i="1"/>
  <c r="Y300" i="1"/>
  <c r="W300" i="1"/>
  <c r="V300" i="1"/>
  <c r="T300" i="1"/>
  <c r="S300" i="1"/>
  <c r="BM299" i="1"/>
  <c r="BL299" i="1"/>
  <c r="BF299" i="1"/>
  <c r="BE299" i="1"/>
  <c r="AY299" i="1"/>
  <c r="AX299" i="1"/>
  <c r="AF299" i="1"/>
  <c r="AE299" i="1"/>
  <c r="AC299" i="1"/>
  <c r="AB299" i="1"/>
  <c r="Z299" i="1"/>
  <c r="Y299" i="1"/>
  <c r="W299" i="1"/>
  <c r="V299" i="1"/>
  <c r="T299" i="1"/>
  <c r="S299" i="1"/>
  <c r="BM298" i="1"/>
  <c r="BL298" i="1"/>
  <c r="BF298" i="1"/>
  <c r="BE298" i="1"/>
  <c r="AY298" i="1"/>
  <c r="AX298" i="1"/>
  <c r="AF298" i="1"/>
  <c r="AE298" i="1"/>
  <c r="AC298" i="1"/>
  <c r="AB298" i="1"/>
  <c r="Z298" i="1"/>
  <c r="Y298" i="1"/>
  <c r="W298" i="1"/>
  <c r="V298" i="1"/>
  <c r="T298" i="1"/>
  <c r="S298" i="1"/>
  <c r="BM297" i="1"/>
  <c r="BL297" i="1"/>
  <c r="BF297" i="1"/>
  <c r="BE297" i="1"/>
  <c r="AY297" i="1"/>
  <c r="AX297" i="1"/>
  <c r="AF297" i="1"/>
  <c r="AE297" i="1"/>
  <c r="AC297" i="1"/>
  <c r="AB297" i="1"/>
  <c r="Z297" i="1"/>
  <c r="Y297" i="1"/>
  <c r="W297" i="1"/>
  <c r="V297" i="1"/>
  <c r="T297" i="1"/>
  <c r="S297" i="1"/>
  <c r="BM296" i="1"/>
  <c r="BL296" i="1"/>
  <c r="BF296" i="1"/>
  <c r="BE296" i="1"/>
  <c r="AY296" i="1"/>
  <c r="AX296" i="1"/>
  <c r="AF296" i="1"/>
  <c r="AE296" i="1"/>
  <c r="AC296" i="1"/>
  <c r="AB296" i="1"/>
  <c r="Z296" i="1"/>
  <c r="Y296" i="1"/>
  <c r="W296" i="1"/>
  <c r="V296" i="1"/>
  <c r="T296" i="1"/>
  <c r="S296" i="1"/>
  <c r="BM295" i="1"/>
  <c r="BL295" i="1"/>
  <c r="BF295" i="1"/>
  <c r="BE295" i="1"/>
  <c r="AY295" i="1"/>
  <c r="AX295" i="1"/>
  <c r="AF295" i="1"/>
  <c r="AE295" i="1"/>
  <c r="AC295" i="1"/>
  <c r="AB295" i="1"/>
  <c r="Z295" i="1"/>
  <c r="Y295" i="1"/>
  <c r="W295" i="1"/>
  <c r="V295" i="1"/>
  <c r="T295" i="1"/>
  <c r="S295" i="1"/>
  <c r="BM294" i="1"/>
  <c r="BL294" i="1"/>
  <c r="BF294" i="1"/>
  <c r="BE294" i="1"/>
  <c r="AY294" i="1"/>
  <c r="AX294" i="1"/>
  <c r="AF294" i="1"/>
  <c r="AE294" i="1"/>
  <c r="AC294" i="1"/>
  <c r="AB294" i="1"/>
  <c r="Z294" i="1"/>
  <c r="Y294" i="1"/>
  <c r="W294" i="1"/>
  <c r="V294" i="1"/>
  <c r="T294" i="1"/>
  <c r="S294" i="1"/>
  <c r="BM293" i="1"/>
  <c r="BL293" i="1"/>
  <c r="BF293" i="1"/>
  <c r="BE293" i="1"/>
  <c r="AY293" i="1"/>
  <c r="AX293" i="1"/>
  <c r="AF293" i="1"/>
  <c r="AE293" i="1"/>
  <c r="AC293" i="1"/>
  <c r="AB293" i="1"/>
  <c r="Z293" i="1"/>
  <c r="Y293" i="1"/>
  <c r="W293" i="1"/>
  <c r="V293" i="1"/>
  <c r="T293" i="1"/>
  <c r="S293" i="1"/>
  <c r="BM292" i="1"/>
  <c r="BL292" i="1"/>
  <c r="BF292" i="1"/>
  <c r="BE292" i="1"/>
  <c r="AY292" i="1"/>
  <c r="AX292" i="1"/>
  <c r="AF292" i="1"/>
  <c r="AE292" i="1"/>
  <c r="AC292" i="1"/>
  <c r="AB292" i="1"/>
  <c r="Z292" i="1"/>
  <c r="Y292" i="1"/>
  <c r="W292" i="1"/>
  <c r="V292" i="1"/>
  <c r="T292" i="1"/>
  <c r="S292" i="1"/>
  <c r="BM291" i="1"/>
  <c r="BO291" i="1" s="1"/>
  <c r="BL291" i="1"/>
  <c r="BF291" i="1"/>
  <c r="BE291" i="1"/>
  <c r="AY291" i="1"/>
  <c r="AX291" i="1"/>
  <c r="AF291" i="1"/>
  <c r="AE291" i="1"/>
  <c r="AC291" i="1"/>
  <c r="AB291" i="1"/>
  <c r="Z291" i="1"/>
  <c r="Y291" i="1"/>
  <c r="W291" i="1"/>
  <c r="V291" i="1"/>
  <c r="T291" i="1"/>
  <c r="S291" i="1"/>
  <c r="BM290" i="1"/>
  <c r="BL290" i="1"/>
  <c r="BF290" i="1"/>
  <c r="BE290" i="1"/>
  <c r="AY290" i="1"/>
  <c r="AX290" i="1"/>
  <c r="AF290" i="1"/>
  <c r="AE290" i="1"/>
  <c r="AC290" i="1"/>
  <c r="AB290" i="1"/>
  <c r="Z290" i="1"/>
  <c r="Y290" i="1"/>
  <c r="W290" i="1"/>
  <c r="V290" i="1"/>
  <c r="AM290" i="1" s="1"/>
  <c r="T290" i="1"/>
  <c r="S290" i="1"/>
  <c r="BM289" i="1"/>
  <c r="BO289" i="1" s="1"/>
  <c r="BL289" i="1"/>
  <c r="BF289" i="1"/>
  <c r="BE289" i="1"/>
  <c r="AY289" i="1"/>
  <c r="AX289" i="1"/>
  <c r="AF289" i="1"/>
  <c r="AE289" i="1"/>
  <c r="AC289" i="1"/>
  <c r="AB289" i="1"/>
  <c r="Z289" i="1"/>
  <c r="Y289" i="1"/>
  <c r="W289" i="1"/>
  <c r="V289" i="1"/>
  <c r="AM289" i="1" s="1"/>
  <c r="T289" i="1"/>
  <c r="S289" i="1"/>
  <c r="BM288" i="1"/>
  <c r="BL288" i="1"/>
  <c r="BF288" i="1"/>
  <c r="BE288" i="1"/>
  <c r="AY288" i="1"/>
  <c r="AX288" i="1"/>
  <c r="AF288" i="1"/>
  <c r="AE288" i="1"/>
  <c r="AC288" i="1"/>
  <c r="AB288" i="1"/>
  <c r="Z288" i="1"/>
  <c r="Y288" i="1"/>
  <c r="W288" i="1"/>
  <c r="V288" i="1"/>
  <c r="AM288" i="1" s="1"/>
  <c r="T288" i="1"/>
  <c r="S288" i="1"/>
  <c r="BM287" i="1"/>
  <c r="BL287" i="1"/>
  <c r="AY287" i="1"/>
  <c r="AX287" i="1"/>
  <c r="AF287" i="1"/>
  <c r="AE287" i="1"/>
  <c r="AC287" i="1"/>
  <c r="AB287" i="1"/>
  <c r="Z287" i="1"/>
  <c r="Y287" i="1"/>
  <c r="W287" i="1"/>
  <c r="V287" i="1"/>
  <c r="AM287" i="1" s="1"/>
  <c r="T287" i="1"/>
  <c r="S287" i="1"/>
  <c r="BM286" i="1"/>
  <c r="BL286" i="1"/>
  <c r="BF286" i="1"/>
  <c r="BE286" i="1"/>
  <c r="AY286" i="1"/>
  <c r="AX286" i="1"/>
  <c r="AF286" i="1"/>
  <c r="AE286" i="1"/>
  <c r="AC286" i="1"/>
  <c r="AB286" i="1"/>
  <c r="Z286" i="1"/>
  <c r="Y286" i="1"/>
  <c r="AN286" i="1" s="1"/>
  <c r="W286" i="1"/>
  <c r="V286" i="1"/>
  <c r="T286" i="1"/>
  <c r="S286" i="1"/>
  <c r="BM285" i="1"/>
  <c r="BO285" i="1" s="1"/>
  <c r="BL285" i="1"/>
  <c r="BF285" i="1"/>
  <c r="BE285" i="1"/>
  <c r="AY285" i="1"/>
  <c r="AX285" i="1"/>
  <c r="AF285" i="1"/>
  <c r="AE285" i="1"/>
  <c r="AC285" i="1"/>
  <c r="AB285" i="1"/>
  <c r="Z285" i="1"/>
  <c r="Y285" i="1"/>
  <c r="AN285" i="1" s="1"/>
  <c r="W285" i="1"/>
  <c r="V285" i="1"/>
  <c r="T285" i="1"/>
  <c r="S285" i="1"/>
  <c r="BM284" i="1"/>
  <c r="BL284" i="1"/>
  <c r="BF284" i="1"/>
  <c r="BE284" i="1"/>
  <c r="AY284" i="1"/>
  <c r="AX284" i="1"/>
  <c r="AF284" i="1"/>
  <c r="AE284" i="1"/>
  <c r="AC284" i="1"/>
  <c r="AB284" i="1"/>
  <c r="Z284" i="1"/>
  <c r="Y284" i="1"/>
  <c r="AN284" i="1" s="1"/>
  <c r="W284" i="1"/>
  <c r="V284" i="1"/>
  <c r="T284" i="1"/>
  <c r="S284" i="1"/>
  <c r="BM283" i="1"/>
  <c r="BL283" i="1"/>
  <c r="BF283" i="1"/>
  <c r="BE283" i="1"/>
  <c r="AY283" i="1"/>
  <c r="AX283" i="1"/>
  <c r="AF283" i="1"/>
  <c r="AE283" i="1"/>
  <c r="AC283" i="1"/>
  <c r="AB283" i="1"/>
  <c r="Z283" i="1"/>
  <c r="Y283" i="1"/>
  <c r="AN283" i="1" s="1"/>
  <c r="W283" i="1"/>
  <c r="V283" i="1"/>
  <c r="T283" i="1"/>
  <c r="S283" i="1"/>
  <c r="BM282" i="1"/>
  <c r="BO282" i="1" s="1"/>
  <c r="BL282" i="1"/>
  <c r="BF282" i="1"/>
  <c r="BE282" i="1"/>
  <c r="AY282" i="1"/>
  <c r="AX282" i="1"/>
  <c r="AF282" i="1"/>
  <c r="AE282" i="1"/>
  <c r="AC282" i="1"/>
  <c r="AB282" i="1"/>
  <c r="Z282" i="1"/>
  <c r="Y282" i="1"/>
  <c r="W282" i="1"/>
  <c r="V282" i="1"/>
  <c r="T282" i="1"/>
  <c r="S282" i="1"/>
  <c r="BM281" i="1"/>
  <c r="BL281" i="1"/>
  <c r="BF281" i="1"/>
  <c r="BE281" i="1"/>
  <c r="AY281" i="1"/>
  <c r="AX281" i="1"/>
  <c r="AF281" i="1"/>
  <c r="AE281" i="1"/>
  <c r="AC281" i="1"/>
  <c r="AB281" i="1"/>
  <c r="Z281" i="1"/>
  <c r="Y281" i="1"/>
  <c r="W281" i="1"/>
  <c r="V281" i="1"/>
  <c r="AM281" i="1" s="1"/>
  <c r="T281" i="1"/>
  <c r="S281" i="1"/>
  <c r="BM280" i="1"/>
  <c r="BL280" i="1"/>
  <c r="BF280" i="1"/>
  <c r="BE280" i="1"/>
  <c r="AY280" i="1"/>
  <c r="AX280" i="1"/>
  <c r="AF280" i="1"/>
  <c r="AE280" i="1"/>
  <c r="AC280" i="1"/>
  <c r="AB280" i="1"/>
  <c r="Z280" i="1"/>
  <c r="Y280" i="1"/>
  <c r="W280" i="1"/>
  <c r="V280" i="1"/>
  <c r="AM280" i="1" s="1"/>
  <c r="T280" i="1"/>
  <c r="S280" i="1"/>
  <c r="BM279" i="1"/>
  <c r="BL279" i="1"/>
  <c r="BF279" i="1"/>
  <c r="BE279" i="1"/>
  <c r="AY279" i="1"/>
  <c r="AX279" i="1"/>
  <c r="AF279" i="1"/>
  <c r="AE279" i="1"/>
  <c r="AC279" i="1"/>
  <c r="AB279" i="1"/>
  <c r="Z279" i="1"/>
  <c r="Y279" i="1"/>
  <c r="W279" i="1"/>
  <c r="V279" i="1"/>
  <c r="T279" i="1"/>
  <c r="S279" i="1"/>
  <c r="BM278" i="1"/>
  <c r="BL278" i="1"/>
  <c r="BF278" i="1"/>
  <c r="BE278" i="1"/>
  <c r="AY278" i="1"/>
  <c r="AX278" i="1"/>
  <c r="AF278" i="1"/>
  <c r="AE278" i="1"/>
  <c r="AC278" i="1"/>
  <c r="AB278" i="1"/>
  <c r="Z278" i="1"/>
  <c r="Y278" i="1"/>
  <c r="AN278" i="1" s="1"/>
  <c r="W278" i="1"/>
  <c r="V278" i="1"/>
  <c r="T278" i="1"/>
  <c r="S278" i="1"/>
  <c r="BM277" i="1"/>
  <c r="BL277" i="1"/>
  <c r="BF277" i="1"/>
  <c r="BE277" i="1"/>
  <c r="AY277" i="1"/>
  <c r="AX277" i="1"/>
  <c r="AF277" i="1"/>
  <c r="AE277" i="1"/>
  <c r="AC277" i="1"/>
  <c r="AB277" i="1"/>
  <c r="Z277" i="1"/>
  <c r="Y277" i="1"/>
  <c r="AN277" i="1" s="1"/>
  <c r="W277" i="1"/>
  <c r="V277" i="1"/>
  <c r="T277" i="1"/>
  <c r="S277" i="1"/>
  <c r="BM276" i="1"/>
  <c r="BL276" i="1"/>
  <c r="BF276" i="1"/>
  <c r="BE276" i="1"/>
  <c r="AY276" i="1"/>
  <c r="AX276" i="1"/>
  <c r="AF276" i="1"/>
  <c r="AE276" i="1"/>
  <c r="AC276" i="1"/>
  <c r="AB276" i="1"/>
  <c r="Z276" i="1"/>
  <c r="Y276" i="1"/>
  <c r="AN276" i="1" s="1"/>
  <c r="W276" i="1"/>
  <c r="V276" i="1"/>
  <c r="T276" i="1"/>
  <c r="S276" i="1"/>
  <c r="BM275" i="1"/>
  <c r="BL275" i="1"/>
  <c r="BF275" i="1"/>
  <c r="BE275" i="1"/>
  <c r="AY275" i="1"/>
  <c r="AX275" i="1"/>
  <c r="AF275" i="1"/>
  <c r="AE275" i="1"/>
  <c r="AC275" i="1"/>
  <c r="AB275" i="1"/>
  <c r="Z275" i="1"/>
  <c r="Y275" i="1"/>
  <c r="AN275" i="1" s="1"/>
  <c r="W275" i="1"/>
  <c r="V275" i="1"/>
  <c r="T275" i="1"/>
  <c r="S275" i="1"/>
  <c r="BM274" i="1"/>
  <c r="BO274" i="1" s="1"/>
  <c r="BL274" i="1"/>
  <c r="BF274" i="1"/>
  <c r="BE274" i="1"/>
  <c r="AY274" i="1"/>
  <c r="AX274" i="1"/>
  <c r="AF274" i="1"/>
  <c r="AE274" i="1"/>
  <c r="AC274" i="1"/>
  <c r="AB274" i="1"/>
  <c r="Z274" i="1"/>
  <c r="Y274" i="1"/>
  <c r="W274" i="1"/>
  <c r="V274" i="1"/>
  <c r="T274" i="1"/>
  <c r="S274" i="1"/>
  <c r="BM273" i="1"/>
  <c r="BL273" i="1"/>
  <c r="BF273" i="1"/>
  <c r="BE273" i="1"/>
  <c r="AY273" i="1"/>
  <c r="AX273" i="1"/>
  <c r="AF273" i="1"/>
  <c r="AE273" i="1"/>
  <c r="AC273" i="1"/>
  <c r="AB273" i="1"/>
  <c r="Z273" i="1"/>
  <c r="Y273" i="1"/>
  <c r="W273" i="1"/>
  <c r="V273" i="1"/>
  <c r="T273" i="1"/>
  <c r="S273" i="1"/>
  <c r="BM270" i="1"/>
  <c r="BL270" i="1"/>
  <c r="BF270" i="1"/>
  <c r="BE270" i="1"/>
  <c r="AY270" i="1"/>
  <c r="AX270" i="1"/>
  <c r="AF270" i="1"/>
  <c r="AE270" i="1"/>
  <c r="AC270" i="1"/>
  <c r="AB270" i="1"/>
  <c r="Z270" i="1"/>
  <c r="Y270" i="1"/>
  <c r="AN270" i="1" s="1"/>
  <c r="W270" i="1"/>
  <c r="V270" i="1"/>
  <c r="T270" i="1"/>
  <c r="S270" i="1"/>
  <c r="BM269" i="1"/>
  <c r="BO269" i="1" s="1"/>
  <c r="BL269" i="1"/>
  <c r="BF269" i="1"/>
  <c r="BE269" i="1"/>
  <c r="AY269" i="1"/>
  <c r="AX269" i="1"/>
  <c r="AF269" i="1"/>
  <c r="AE269" i="1"/>
  <c r="AC269" i="1"/>
  <c r="AB269" i="1"/>
  <c r="Z269" i="1"/>
  <c r="Y269" i="1"/>
  <c r="AN269" i="1" s="1"/>
  <c r="W269" i="1"/>
  <c r="V269" i="1"/>
  <c r="T269" i="1"/>
  <c r="S269" i="1"/>
  <c r="BM268" i="1"/>
  <c r="BO268" i="1" s="1"/>
  <c r="BL268" i="1"/>
  <c r="BF268" i="1"/>
  <c r="BE268" i="1"/>
  <c r="AY268" i="1"/>
  <c r="AX268" i="1"/>
  <c r="AF268" i="1"/>
  <c r="AE268" i="1"/>
  <c r="AC268" i="1"/>
  <c r="AB268" i="1"/>
  <c r="Z268" i="1"/>
  <c r="Y268" i="1"/>
  <c r="AN268" i="1" s="1"/>
  <c r="W268" i="1"/>
  <c r="V268" i="1"/>
  <c r="T268" i="1"/>
  <c r="S268" i="1"/>
  <c r="BM267" i="1"/>
  <c r="BL267" i="1"/>
  <c r="BF267" i="1"/>
  <c r="BE267" i="1"/>
  <c r="AY267" i="1"/>
  <c r="AX267" i="1"/>
  <c r="AF267" i="1"/>
  <c r="AE267" i="1"/>
  <c r="AC267" i="1"/>
  <c r="AB267" i="1"/>
  <c r="Z267" i="1"/>
  <c r="Y267" i="1"/>
  <c r="AN267" i="1" s="1"/>
  <c r="W267" i="1"/>
  <c r="V267" i="1"/>
  <c r="T267" i="1"/>
  <c r="S267" i="1"/>
  <c r="BM266" i="1"/>
  <c r="BL266" i="1"/>
  <c r="BF266" i="1"/>
  <c r="BE266" i="1"/>
  <c r="AY266" i="1"/>
  <c r="AX266" i="1"/>
  <c r="AF266" i="1"/>
  <c r="AE266" i="1"/>
  <c r="AC266" i="1"/>
  <c r="AB266" i="1"/>
  <c r="Z266" i="1"/>
  <c r="Y266" i="1"/>
  <c r="AN266" i="1" s="1"/>
  <c r="W266" i="1"/>
  <c r="V266" i="1"/>
  <c r="T266" i="1"/>
  <c r="S266" i="1"/>
  <c r="BM265" i="1"/>
  <c r="BL265" i="1"/>
  <c r="BF265" i="1"/>
  <c r="BE265" i="1"/>
  <c r="AY265" i="1"/>
  <c r="AX265" i="1"/>
  <c r="AF265" i="1"/>
  <c r="AE265" i="1"/>
  <c r="AC265" i="1"/>
  <c r="AB265" i="1"/>
  <c r="Z265" i="1"/>
  <c r="Y265" i="1"/>
  <c r="AN265" i="1" s="1"/>
  <c r="W265" i="1"/>
  <c r="V265" i="1"/>
  <c r="T265" i="1"/>
  <c r="S265" i="1"/>
  <c r="BM264" i="1"/>
  <c r="BO264" i="1" s="1"/>
  <c r="BL264" i="1"/>
  <c r="BF264" i="1"/>
  <c r="BE264" i="1"/>
  <c r="AY264" i="1"/>
  <c r="AX264" i="1"/>
  <c r="AF264" i="1"/>
  <c r="AE264" i="1"/>
  <c r="AC264" i="1"/>
  <c r="AB264" i="1"/>
  <c r="Z264" i="1"/>
  <c r="Y264" i="1"/>
  <c r="AN264" i="1" s="1"/>
  <c r="W264" i="1"/>
  <c r="V264" i="1"/>
  <c r="T264" i="1"/>
  <c r="S264" i="1"/>
  <c r="AF263" i="1"/>
  <c r="AE263" i="1"/>
  <c r="AC263" i="1"/>
  <c r="AB263" i="1"/>
  <c r="Z263" i="1"/>
  <c r="Y263" i="1"/>
  <c r="AN263" i="1" s="1"/>
  <c r="W263" i="1"/>
  <c r="V263" i="1"/>
  <c r="T263" i="1"/>
  <c r="S263" i="1"/>
  <c r="BM262" i="1"/>
  <c r="BO262" i="1" s="1"/>
  <c r="BL262" i="1"/>
  <c r="BF262" i="1"/>
  <c r="BE262" i="1"/>
  <c r="AY262" i="1"/>
  <c r="AX262" i="1"/>
  <c r="AF262" i="1"/>
  <c r="AE262" i="1"/>
  <c r="AC262" i="1"/>
  <c r="AB262" i="1"/>
  <c r="Z262" i="1"/>
  <c r="Y262" i="1"/>
  <c r="W262" i="1"/>
  <c r="V262" i="1"/>
  <c r="AM262" i="1" s="1"/>
  <c r="T262" i="1"/>
  <c r="S262" i="1"/>
  <c r="BM261" i="1"/>
  <c r="BO261" i="1" s="1"/>
  <c r="BL261" i="1"/>
  <c r="BF261" i="1"/>
  <c r="BE261" i="1"/>
  <c r="AY261" i="1"/>
  <c r="AX261" i="1"/>
  <c r="AF261" i="1"/>
  <c r="AE261" i="1"/>
  <c r="AC261" i="1"/>
  <c r="AB261" i="1"/>
  <c r="Z261" i="1"/>
  <c r="Y261" i="1"/>
  <c r="W261" i="1"/>
  <c r="V261" i="1"/>
  <c r="AM261" i="1" s="1"/>
  <c r="T261" i="1"/>
  <c r="S261" i="1"/>
  <c r="BM260" i="1"/>
  <c r="BL260" i="1"/>
  <c r="BF260" i="1"/>
  <c r="BE260" i="1"/>
  <c r="AY260" i="1"/>
  <c r="AX260" i="1"/>
  <c r="AF260" i="1"/>
  <c r="AE260" i="1"/>
  <c r="AC260" i="1"/>
  <c r="AB260" i="1"/>
  <c r="Z260" i="1"/>
  <c r="Y260" i="1"/>
  <c r="W260" i="1"/>
  <c r="V260" i="1"/>
  <c r="AM260" i="1" s="1"/>
  <c r="T260" i="1"/>
  <c r="S260" i="1"/>
  <c r="AF259" i="1"/>
  <c r="AE259" i="1"/>
  <c r="AC259" i="1"/>
  <c r="AB259" i="1"/>
  <c r="Z259" i="1"/>
  <c r="Y259" i="1"/>
  <c r="AN259" i="1" s="1"/>
  <c r="W259" i="1"/>
  <c r="V259" i="1"/>
  <c r="T259" i="1"/>
  <c r="S259" i="1"/>
  <c r="BM258" i="1"/>
  <c r="BL258" i="1"/>
  <c r="BF258" i="1"/>
  <c r="BE258" i="1"/>
  <c r="AY258" i="1"/>
  <c r="AX258" i="1"/>
  <c r="AF258" i="1"/>
  <c r="AE258" i="1"/>
  <c r="AC258" i="1"/>
  <c r="AB258" i="1"/>
  <c r="Z258" i="1"/>
  <c r="Y258" i="1"/>
  <c r="AN258" i="1" s="1"/>
  <c r="W258" i="1"/>
  <c r="V258" i="1"/>
  <c r="T258" i="1"/>
  <c r="S258" i="1"/>
  <c r="BM257" i="1"/>
  <c r="BL257" i="1"/>
  <c r="BF257" i="1"/>
  <c r="BE257" i="1"/>
  <c r="AY257" i="1"/>
  <c r="AX257" i="1"/>
  <c r="AF257" i="1"/>
  <c r="AE257" i="1"/>
  <c r="AC257" i="1"/>
  <c r="AB257" i="1"/>
  <c r="Z257" i="1"/>
  <c r="Y257" i="1"/>
  <c r="AN257" i="1" s="1"/>
  <c r="W257" i="1"/>
  <c r="V257" i="1"/>
  <c r="T257" i="1"/>
  <c r="S257" i="1"/>
  <c r="BM256" i="1"/>
  <c r="BL256" i="1"/>
  <c r="BF256" i="1"/>
  <c r="BE256" i="1"/>
  <c r="AY256" i="1"/>
  <c r="AX256" i="1"/>
  <c r="AF256" i="1"/>
  <c r="AE256" i="1"/>
  <c r="AC256" i="1"/>
  <c r="AB256" i="1"/>
  <c r="Z256" i="1"/>
  <c r="Y256" i="1"/>
  <c r="AN256" i="1" s="1"/>
  <c r="W256" i="1"/>
  <c r="V256" i="1"/>
  <c r="T256" i="1"/>
  <c r="S256" i="1"/>
  <c r="BM255" i="1"/>
  <c r="BL255" i="1"/>
  <c r="BF255" i="1"/>
  <c r="BE255" i="1"/>
  <c r="AY255" i="1"/>
  <c r="AX255" i="1"/>
  <c r="AF255" i="1"/>
  <c r="AE255" i="1"/>
  <c r="AC255" i="1"/>
  <c r="AB255" i="1"/>
  <c r="Z255" i="1"/>
  <c r="Y255" i="1"/>
  <c r="AN255" i="1" s="1"/>
  <c r="W255" i="1"/>
  <c r="V255" i="1"/>
  <c r="T255" i="1"/>
  <c r="S255" i="1"/>
  <c r="BM254" i="1"/>
  <c r="BO254" i="1" s="1"/>
  <c r="BL254" i="1"/>
  <c r="BF254" i="1"/>
  <c r="BE254" i="1"/>
  <c r="AY254" i="1"/>
  <c r="AX254" i="1"/>
  <c r="AF254" i="1"/>
  <c r="AE254" i="1"/>
  <c r="AC254" i="1"/>
  <c r="AB254" i="1"/>
  <c r="Z254" i="1"/>
  <c r="Y254" i="1"/>
  <c r="AN254" i="1" s="1"/>
  <c r="W254" i="1"/>
  <c r="V254" i="1"/>
  <c r="T254" i="1"/>
  <c r="S254" i="1"/>
  <c r="BM253" i="1"/>
  <c r="BO253" i="1" s="1"/>
  <c r="BL253" i="1"/>
  <c r="BF253" i="1"/>
  <c r="BE253" i="1"/>
  <c r="AY253" i="1"/>
  <c r="AX253" i="1"/>
  <c r="AF253" i="1"/>
  <c r="AE253" i="1"/>
  <c r="AC253" i="1"/>
  <c r="AB253" i="1"/>
  <c r="Z253" i="1"/>
  <c r="Y253" i="1"/>
  <c r="W253" i="1"/>
  <c r="V253" i="1"/>
  <c r="AM253" i="1" s="1"/>
  <c r="T253" i="1"/>
  <c r="S253" i="1"/>
  <c r="BM252" i="1"/>
  <c r="BL252" i="1"/>
  <c r="BF252" i="1"/>
  <c r="BE252" i="1"/>
  <c r="AY252" i="1"/>
  <c r="AX252" i="1"/>
  <c r="AF252" i="1"/>
  <c r="AE252" i="1"/>
  <c r="AC252" i="1"/>
  <c r="AB252" i="1"/>
  <c r="Z252" i="1"/>
  <c r="Y252" i="1"/>
  <c r="W252" i="1"/>
  <c r="V252" i="1"/>
  <c r="AM252" i="1" s="1"/>
  <c r="T252" i="1"/>
  <c r="S252" i="1"/>
  <c r="BM251" i="1"/>
  <c r="BL251" i="1"/>
  <c r="BF251" i="1"/>
  <c r="BE251" i="1"/>
  <c r="AY251" i="1"/>
  <c r="AX251" i="1"/>
  <c r="AF251" i="1"/>
  <c r="AE251" i="1"/>
  <c r="AC251" i="1"/>
  <c r="AB251" i="1"/>
  <c r="Z251" i="1"/>
  <c r="Y251" i="1"/>
  <c r="W251" i="1"/>
  <c r="V251" i="1"/>
  <c r="AM251" i="1" s="1"/>
  <c r="T251" i="1"/>
  <c r="S251" i="1"/>
  <c r="BM250" i="1"/>
  <c r="BL250" i="1"/>
  <c r="BF250" i="1"/>
  <c r="BE250" i="1"/>
  <c r="AY250" i="1"/>
  <c r="AX250" i="1"/>
  <c r="AF250" i="1"/>
  <c r="AE250" i="1"/>
  <c r="AC250" i="1"/>
  <c r="AB250" i="1"/>
  <c r="Z250" i="1"/>
  <c r="Y250" i="1"/>
  <c r="W250" i="1"/>
  <c r="V250" i="1"/>
  <c r="AM250" i="1" s="1"/>
  <c r="T250" i="1"/>
  <c r="S250" i="1"/>
  <c r="BM249" i="1"/>
  <c r="BL249" i="1"/>
  <c r="BF249" i="1"/>
  <c r="BE249" i="1"/>
  <c r="AY249" i="1"/>
  <c r="AX249" i="1"/>
  <c r="AF249" i="1"/>
  <c r="AE249" i="1"/>
  <c r="AC249" i="1"/>
  <c r="AB249" i="1"/>
  <c r="Z249" i="1"/>
  <c r="Y249" i="1"/>
  <c r="AN249" i="1" s="1"/>
  <c r="W249" i="1"/>
  <c r="V249" i="1"/>
  <c r="T249" i="1"/>
  <c r="S249" i="1"/>
  <c r="BM248" i="1"/>
  <c r="BO248" i="1" s="1"/>
  <c r="BL248" i="1"/>
  <c r="BF248" i="1"/>
  <c r="BE248" i="1"/>
  <c r="AY248" i="1"/>
  <c r="AX248" i="1"/>
  <c r="AF248" i="1"/>
  <c r="AE248" i="1"/>
  <c r="AC248" i="1"/>
  <c r="AB248" i="1"/>
  <c r="Z248" i="1"/>
  <c r="Y248" i="1"/>
  <c r="AN248" i="1" s="1"/>
  <c r="W248" i="1"/>
  <c r="V248" i="1"/>
  <c r="T248" i="1"/>
  <c r="S248" i="1"/>
  <c r="BM247" i="1"/>
  <c r="BL247" i="1"/>
  <c r="BF247" i="1"/>
  <c r="BE247" i="1"/>
  <c r="AY247" i="1"/>
  <c r="AX247" i="1"/>
  <c r="AF247" i="1"/>
  <c r="AE247" i="1"/>
  <c r="AC247" i="1"/>
  <c r="AB247" i="1"/>
  <c r="Z247" i="1"/>
  <c r="Y247" i="1"/>
  <c r="AN247" i="1" s="1"/>
  <c r="W247" i="1"/>
  <c r="V247" i="1"/>
  <c r="T247" i="1"/>
  <c r="S247" i="1"/>
  <c r="BM246" i="1"/>
  <c r="BL246" i="1"/>
  <c r="BF246" i="1"/>
  <c r="BE246" i="1"/>
  <c r="AY246" i="1"/>
  <c r="AX246" i="1"/>
  <c r="AF246" i="1"/>
  <c r="AE246" i="1"/>
  <c r="AC246" i="1"/>
  <c r="AB246" i="1"/>
  <c r="Z246" i="1"/>
  <c r="Y246" i="1"/>
  <c r="AN246" i="1" s="1"/>
  <c r="W246" i="1"/>
  <c r="V246" i="1"/>
  <c r="T246" i="1"/>
  <c r="S246" i="1"/>
  <c r="BM245" i="1"/>
  <c r="BL245" i="1"/>
  <c r="BF245" i="1"/>
  <c r="BE245" i="1"/>
  <c r="AY245" i="1"/>
  <c r="AX245" i="1"/>
  <c r="AF245" i="1"/>
  <c r="AE245" i="1"/>
  <c r="AC245" i="1"/>
  <c r="AB245" i="1"/>
  <c r="Z245" i="1"/>
  <c r="Y245" i="1"/>
  <c r="W245" i="1"/>
  <c r="V245" i="1"/>
  <c r="T245" i="1"/>
  <c r="S245" i="1"/>
  <c r="BM244" i="1"/>
  <c r="BO244" i="1" s="1"/>
  <c r="BL244" i="1"/>
  <c r="BF244" i="1"/>
  <c r="BE244" i="1"/>
  <c r="AY244" i="1"/>
  <c r="AX244" i="1"/>
  <c r="AF244" i="1"/>
  <c r="AE244" i="1"/>
  <c r="AC244" i="1"/>
  <c r="AB244" i="1"/>
  <c r="Z244" i="1"/>
  <c r="Y244" i="1"/>
  <c r="W244" i="1"/>
  <c r="V244" i="1"/>
  <c r="T244" i="1"/>
  <c r="S244" i="1"/>
  <c r="BM243" i="1"/>
  <c r="BL243" i="1"/>
  <c r="BF243" i="1"/>
  <c r="BE243" i="1"/>
  <c r="AY243" i="1"/>
  <c r="AX243" i="1"/>
  <c r="AF243" i="1"/>
  <c r="AE243" i="1"/>
  <c r="AC243" i="1"/>
  <c r="AB243" i="1"/>
  <c r="Z243" i="1"/>
  <c r="Y243" i="1"/>
  <c r="W243" i="1"/>
  <c r="V243" i="1"/>
  <c r="T243" i="1"/>
  <c r="S243" i="1"/>
  <c r="BM242" i="1"/>
  <c r="BO242" i="1" s="1"/>
  <c r="BL242" i="1"/>
  <c r="BF242" i="1"/>
  <c r="BE242" i="1"/>
  <c r="AY242" i="1"/>
  <c r="AX242" i="1"/>
  <c r="AF242" i="1"/>
  <c r="AE242" i="1"/>
  <c r="AC242" i="1"/>
  <c r="AB242" i="1"/>
  <c r="Z242" i="1"/>
  <c r="Y242" i="1"/>
  <c r="W242" i="1"/>
  <c r="V242" i="1"/>
  <c r="T242" i="1"/>
  <c r="S242" i="1"/>
  <c r="BM241" i="1"/>
  <c r="BL241" i="1"/>
  <c r="BF241" i="1"/>
  <c r="BE241" i="1"/>
  <c r="AY241" i="1"/>
  <c r="AX241" i="1"/>
  <c r="AF241" i="1"/>
  <c r="AE241" i="1"/>
  <c r="AC241" i="1"/>
  <c r="AB241" i="1"/>
  <c r="Z241" i="1"/>
  <c r="Y241" i="1"/>
  <c r="W241" i="1"/>
  <c r="V241" i="1"/>
  <c r="T241" i="1"/>
  <c r="S241" i="1"/>
  <c r="BM240" i="1"/>
  <c r="BL240" i="1"/>
  <c r="BF240" i="1"/>
  <c r="BE240" i="1"/>
  <c r="AY240" i="1"/>
  <c r="AX240" i="1"/>
  <c r="AF240" i="1"/>
  <c r="AE240" i="1"/>
  <c r="AC240" i="1"/>
  <c r="AB240" i="1"/>
  <c r="Z240" i="1"/>
  <c r="Y240" i="1"/>
  <c r="W240" i="1"/>
  <c r="V240" i="1"/>
  <c r="T240" i="1"/>
  <c r="S240" i="1"/>
  <c r="BM239" i="1"/>
  <c r="BL239" i="1"/>
  <c r="BF239" i="1"/>
  <c r="BE239" i="1"/>
  <c r="AY239" i="1"/>
  <c r="AX239" i="1"/>
  <c r="AF239" i="1"/>
  <c r="AE239" i="1"/>
  <c r="AC239" i="1"/>
  <c r="AB239" i="1"/>
  <c r="Z239" i="1"/>
  <c r="Y239" i="1"/>
  <c r="W239" i="1"/>
  <c r="V239" i="1"/>
  <c r="T239" i="1"/>
  <c r="S239" i="1"/>
  <c r="BM238" i="1"/>
  <c r="BO238" i="1" s="1"/>
  <c r="BL238" i="1"/>
  <c r="BF238" i="1"/>
  <c r="BE238" i="1"/>
  <c r="AY238" i="1"/>
  <c r="AX238" i="1"/>
  <c r="AF238" i="1"/>
  <c r="AE238" i="1"/>
  <c r="AC238" i="1"/>
  <c r="AB238" i="1"/>
  <c r="Z238" i="1"/>
  <c r="Y238" i="1"/>
  <c r="W238" i="1"/>
  <c r="V238" i="1"/>
  <c r="T238" i="1"/>
  <c r="S238" i="1"/>
  <c r="BM237" i="1"/>
  <c r="BL237" i="1"/>
  <c r="BF237" i="1"/>
  <c r="BE237" i="1"/>
  <c r="AY237" i="1"/>
  <c r="AX237" i="1"/>
  <c r="AF237" i="1"/>
  <c r="AE237" i="1"/>
  <c r="AC237" i="1"/>
  <c r="AB237" i="1"/>
  <c r="Z237" i="1"/>
  <c r="Y237" i="1"/>
  <c r="W237" i="1"/>
  <c r="V237" i="1"/>
  <c r="T237" i="1"/>
  <c r="S237" i="1"/>
  <c r="BM236" i="1"/>
  <c r="BO236" i="1" s="1"/>
  <c r="BL236" i="1"/>
  <c r="BF236" i="1"/>
  <c r="BE236" i="1"/>
  <c r="AY236" i="1"/>
  <c r="AX236" i="1"/>
  <c r="AF236" i="1"/>
  <c r="AE236" i="1"/>
  <c r="AC236" i="1"/>
  <c r="AB236" i="1"/>
  <c r="Z236" i="1"/>
  <c r="Y236" i="1"/>
  <c r="W236" i="1"/>
  <c r="V236" i="1"/>
  <c r="T236" i="1"/>
  <c r="S236" i="1"/>
  <c r="BM235" i="1"/>
  <c r="BL235" i="1"/>
  <c r="BF235" i="1"/>
  <c r="BE235" i="1"/>
  <c r="AY235" i="1"/>
  <c r="AX235" i="1"/>
  <c r="AF235" i="1"/>
  <c r="AE235" i="1"/>
  <c r="AC235" i="1"/>
  <c r="AB235" i="1"/>
  <c r="Z235" i="1"/>
  <c r="Y235" i="1"/>
  <c r="W235" i="1"/>
  <c r="V235" i="1"/>
  <c r="T235" i="1"/>
  <c r="S235" i="1"/>
  <c r="BM234" i="1"/>
  <c r="BL234" i="1"/>
  <c r="BF234" i="1"/>
  <c r="BE234" i="1"/>
  <c r="AY234" i="1"/>
  <c r="AX234" i="1"/>
  <c r="AF234" i="1"/>
  <c r="AE234" i="1"/>
  <c r="AC234" i="1"/>
  <c r="AB234" i="1"/>
  <c r="Z234" i="1"/>
  <c r="Y234" i="1"/>
  <c r="W234" i="1"/>
  <c r="V234" i="1"/>
  <c r="T234" i="1"/>
  <c r="S234" i="1"/>
  <c r="BM233" i="1"/>
  <c r="BL233" i="1"/>
  <c r="BF233" i="1"/>
  <c r="BE233" i="1"/>
  <c r="AY233" i="1"/>
  <c r="AX233" i="1"/>
  <c r="AF233" i="1"/>
  <c r="AE233" i="1"/>
  <c r="AC233" i="1"/>
  <c r="AB233" i="1"/>
  <c r="Z233" i="1"/>
  <c r="Y233" i="1"/>
  <c r="W233" i="1"/>
  <c r="V233" i="1"/>
  <c r="T233" i="1"/>
  <c r="S233" i="1"/>
  <c r="BM232" i="1"/>
  <c r="BO232" i="1" s="1"/>
  <c r="BL232" i="1"/>
  <c r="BF232" i="1"/>
  <c r="BE232" i="1"/>
  <c r="AY232" i="1"/>
  <c r="AX232" i="1"/>
  <c r="AF232" i="1"/>
  <c r="AE232" i="1"/>
  <c r="AC232" i="1"/>
  <c r="AB232" i="1"/>
  <c r="Z232" i="1"/>
  <c r="Y232" i="1"/>
  <c r="W232" i="1"/>
  <c r="V232" i="1"/>
  <c r="T232" i="1"/>
  <c r="S232" i="1"/>
  <c r="BM231" i="1"/>
  <c r="BL231" i="1"/>
  <c r="BF231" i="1"/>
  <c r="BE231" i="1"/>
  <c r="AY231" i="1"/>
  <c r="AX231" i="1"/>
  <c r="AF231" i="1"/>
  <c r="AE231" i="1"/>
  <c r="AC231" i="1"/>
  <c r="AB231" i="1"/>
  <c r="Z231" i="1"/>
  <c r="Y231" i="1"/>
  <c r="W231" i="1"/>
  <c r="V231" i="1"/>
  <c r="T231" i="1"/>
  <c r="S231" i="1"/>
  <c r="BM230" i="1"/>
  <c r="BL230" i="1"/>
  <c r="BF230" i="1"/>
  <c r="BE230" i="1"/>
  <c r="AY230" i="1"/>
  <c r="AX230" i="1"/>
  <c r="AF230" i="1"/>
  <c r="AE230" i="1"/>
  <c r="AC230" i="1"/>
  <c r="AB230" i="1"/>
  <c r="Z230" i="1"/>
  <c r="Y230" i="1"/>
  <c r="W230" i="1"/>
  <c r="V230" i="1"/>
  <c r="T230" i="1"/>
  <c r="S230" i="1"/>
  <c r="BM229" i="1"/>
  <c r="BL229" i="1"/>
  <c r="BF229" i="1"/>
  <c r="BE229" i="1"/>
  <c r="AY229" i="1"/>
  <c r="AX229" i="1"/>
  <c r="AF229" i="1"/>
  <c r="AE229" i="1"/>
  <c r="AC229" i="1"/>
  <c r="AB229" i="1"/>
  <c r="Z229" i="1"/>
  <c r="Y229" i="1"/>
  <c r="W229" i="1"/>
  <c r="V229" i="1"/>
  <c r="T229" i="1"/>
  <c r="S229" i="1"/>
  <c r="BM228" i="1"/>
  <c r="BO228" i="1" s="1"/>
  <c r="BL228" i="1"/>
  <c r="BF228" i="1"/>
  <c r="BE228" i="1"/>
  <c r="AY228" i="1"/>
  <c r="AX228" i="1"/>
  <c r="AF228" i="1"/>
  <c r="AE228" i="1"/>
  <c r="AC228" i="1"/>
  <c r="AB228" i="1"/>
  <c r="Z228" i="1"/>
  <c r="Y228" i="1"/>
  <c r="W228" i="1"/>
  <c r="V228" i="1"/>
  <c r="T228" i="1"/>
  <c r="S228" i="1"/>
  <c r="BM227" i="1"/>
  <c r="BL227" i="1"/>
  <c r="BF227" i="1"/>
  <c r="BE227" i="1"/>
  <c r="AY227" i="1"/>
  <c r="AX227" i="1"/>
  <c r="AF227" i="1"/>
  <c r="AE227" i="1"/>
  <c r="AC227" i="1"/>
  <c r="AB227" i="1"/>
  <c r="Z227" i="1"/>
  <c r="Y227" i="1"/>
  <c r="W227" i="1"/>
  <c r="V227" i="1"/>
  <c r="T227" i="1"/>
  <c r="S227" i="1"/>
  <c r="BM226" i="1"/>
  <c r="BL226" i="1"/>
  <c r="BF226" i="1"/>
  <c r="BE226" i="1"/>
  <c r="AY226" i="1"/>
  <c r="AX226" i="1"/>
  <c r="AF226" i="1"/>
  <c r="AE226" i="1"/>
  <c r="AC226" i="1"/>
  <c r="AB226" i="1"/>
  <c r="Z226" i="1"/>
  <c r="Y226" i="1"/>
  <c r="W226" i="1"/>
  <c r="V226" i="1"/>
  <c r="T226" i="1"/>
  <c r="S226" i="1"/>
  <c r="BM225" i="1"/>
  <c r="BO225" i="1" s="1"/>
  <c r="BL225" i="1"/>
  <c r="BF225" i="1"/>
  <c r="BE225" i="1"/>
  <c r="AY225" i="1"/>
  <c r="AX225" i="1"/>
  <c r="AF225" i="1"/>
  <c r="AE225" i="1"/>
  <c r="AC225" i="1"/>
  <c r="AB225" i="1"/>
  <c r="Z225" i="1"/>
  <c r="Y225" i="1"/>
  <c r="W225" i="1"/>
  <c r="V225" i="1"/>
  <c r="T225" i="1"/>
  <c r="S225" i="1"/>
  <c r="BM224" i="1"/>
  <c r="BL224" i="1"/>
  <c r="BF224" i="1"/>
  <c r="BE224" i="1"/>
  <c r="AY224" i="1"/>
  <c r="AX224" i="1"/>
  <c r="AF224" i="1"/>
  <c r="AE224" i="1"/>
  <c r="AC224" i="1"/>
  <c r="AB224" i="1"/>
  <c r="Z224" i="1"/>
  <c r="Y224" i="1"/>
  <c r="W224" i="1"/>
  <c r="V224" i="1"/>
  <c r="AM224" i="1" s="1"/>
  <c r="T224" i="1"/>
  <c r="S224" i="1"/>
  <c r="BM223" i="1"/>
  <c r="BL223" i="1"/>
  <c r="BF223" i="1"/>
  <c r="BE223" i="1"/>
  <c r="AY223" i="1"/>
  <c r="AX223" i="1"/>
  <c r="AF223" i="1"/>
  <c r="AE223" i="1"/>
  <c r="AC223" i="1"/>
  <c r="AB223" i="1"/>
  <c r="Z223" i="1"/>
  <c r="Y223" i="1"/>
  <c r="W223" i="1"/>
  <c r="V223" i="1"/>
  <c r="AM223" i="1" s="1"/>
  <c r="T223" i="1"/>
  <c r="S223" i="1"/>
  <c r="BM222" i="1"/>
  <c r="BO222" i="1" s="1"/>
  <c r="BL222" i="1"/>
  <c r="BF222" i="1"/>
  <c r="BE222" i="1"/>
  <c r="AY222" i="1"/>
  <c r="AX222" i="1"/>
  <c r="AF222" i="1"/>
  <c r="AE222" i="1"/>
  <c r="AC222" i="1"/>
  <c r="AB222" i="1"/>
  <c r="Z222" i="1"/>
  <c r="Y222" i="1"/>
  <c r="W222" i="1"/>
  <c r="V222" i="1"/>
  <c r="AM222" i="1" s="1"/>
  <c r="T222" i="1"/>
  <c r="S222" i="1"/>
  <c r="BM221" i="1"/>
  <c r="BL221" i="1"/>
  <c r="AY221" i="1"/>
  <c r="AX221" i="1"/>
  <c r="AF221" i="1"/>
  <c r="AE221" i="1"/>
  <c r="AC221" i="1"/>
  <c r="AB221" i="1"/>
  <c r="Z221" i="1"/>
  <c r="Y221" i="1"/>
  <c r="W221" i="1"/>
  <c r="V221" i="1"/>
  <c r="T221" i="1"/>
  <c r="S221" i="1"/>
  <c r="BM220" i="1"/>
  <c r="BL220" i="1"/>
  <c r="BF220" i="1"/>
  <c r="BE220" i="1"/>
  <c r="AY220" i="1"/>
  <c r="AX220" i="1"/>
  <c r="AF220" i="1"/>
  <c r="AE220" i="1"/>
  <c r="AC220" i="1"/>
  <c r="AB220" i="1"/>
  <c r="Z220" i="1"/>
  <c r="Y220" i="1"/>
  <c r="W220" i="1"/>
  <c r="V220" i="1"/>
  <c r="T220" i="1"/>
  <c r="S220" i="1"/>
  <c r="BM219" i="1"/>
  <c r="BL219" i="1"/>
  <c r="BF219" i="1"/>
  <c r="BE219" i="1"/>
  <c r="AY219" i="1"/>
  <c r="AX219" i="1"/>
  <c r="AF219" i="1"/>
  <c r="AE219" i="1"/>
  <c r="AC219" i="1"/>
  <c r="AB219" i="1"/>
  <c r="Z219" i="1"/>
  <c r="Y219" i="1"/>
  <c r="AN219" i="1" s="1"/>
  <c r="W219" i="1"/>
  <c r="V219" i="1"/>
  <c r="T219" i="1"/>
  <c r="S219" i="1"/>
  <c r="BM218" i="1"/>
  <c r="BO218" i="1" s="1"/>
  <c r="BL218" i="1"/>
  <c r="BF218" i="1"/>
  <c r="BE218" i="1"/>
  <c r="AY218" i="1"/>
  <c r="AX218" i="1"/>
  <c r="AF218" i="1"/>
  <c r="AE218" i="1"/>
  <c r="AC218" i="1"/>
  <c r="AB218" i="1"/>
  <c r="Z218" i="1"/>
  <c r="Y218" i="1"/>
  <c r="AN218" i="1" s="1"/>
  <c r="W218" i="1"/>
  <c r="V218" i="1"/>
  <c r="T218" i="1"/>
  <c r="S218" i="1"/>
  <c r="BM217" i="1"/>
  <c r="BO217" i="1" s="1"/>
  <c r="BL217" i="1"/>
  <c r="BF217" i="1"/>
  <c r="BE217" i="1"/>
  <c r="AY217" i="1"/>
  <c r="AX217" i="1"/>
  <c r="AF217" i="1"/>
  <c r="AE217" i="1"/>
  <c r="AC217" i="1"/>
  <c r="AB217" i="1"/>
  <c r="Z217" i="1"/>
  <c r="Y217" i="1"/>
  <c r="AN217" i="1" s="1"/>
  <c r="W217" i="1"/>
  <c r="V217" i="1"/>
  <c r="T217" i="1"/>
  <c r="S217" i="1"/>
  <c r="BM216" i="1"/>
  <c r="BL216" i="1"/>
  <c r="BF216" i="1"/>
  <c r="BE216" i="1"/>
  <c r="AY216" i="1"/>
  <c r="AX216" i="1"/>
  <c r="AF216" i="1"/>
  <c r="AE216" i="1"/>
  <c r="AC216" i="1"/>
  <c r="AB216" i="1"/>
  <c r="Z216" i="1"/>
  <c r="Y216" i="1"/>
  <c r="W216" i="1"/>
  <c r="V216" i="1"/>
  <c r="T216" i="1"/>
  <c r="S216" i="1"/>
  <c r="BM215" i="1"/>
  <c r="BO215" i="1" s="1"/>
  <c r="BL215" i="1"/>
  <c r="BF215" i="1"/>
  <c r="BE215" i="1"/>
  <c r="AY215" i="1"/>
  <c r="AX215" i="1"/>
  <c r="AF215" i="1"/>
  <c r="AE215" i="1"/>
  <c r="AC215" i="1"/>
  <c r="AB215" i="1"/>
  <c r="Z215" i="1"/>
  <c r="Y215" i="1"/>
  <c r="W215" i="1"/>
  <c r="V215" i="1"/>
  <c r="AM215" i="1" s="1"/>
  <c r="T215" i="1"/>
  <c r="S215" i="1"/>
  <c r="BM214" i="1"/>
  <c r="BO214" i="1" s="1"/>
  <c r="BL214" i="1"/>
  <c r="BF214" i="1"/>
  <c r="BE214" i="1"/>
  <c r="AY214" i="1"/>
  <c r="AX214" i="1"/>
  <c r="AF214" i="1"/>
  <c r="AE214" i="1"/>
  <c r="AC214" i="1"/>
  <c r="AB214" i="1"/>
  <c r="Z214" i="1"/>
  <c r="Y214" i="1"/>
  <c r="W214" i="1"/>
  <c r="V214" i="1"/>
  <c r="AM214" i="1" s="1"/>
  <c r="T214" i="1"/>
  <c r="S214" i="1"/>
  <c r="BM213" i="1"/>
  <c r="BL213" i="1"/>
  <c r="BF213" i="1"/>
  <c r="BE213" i="1"/>
  <c r="AY213" i="1"/>
  <c r="AX213" i="1"/>
  <c r="AF213" i="1"/>
  <c r="AE213" i="1"/>
  <c r="AC213" i="1"/>
  <c r="AB213" i="1"/>
  <c r="Z213" i="1"/>
  <c r="Y213" i="1"/>
  <c r="W213" i="1"/>
  <c r="V213" i="1"/>
  <c r="T213" i="1"/>
  <c r="S213" i="1"/>
  <c r="BM212" i="1"/>
  <c r="BL212" i="1"/>
  <c r="BF212" i="1"/>
  <c r="BE212" i="1"/>
  <c r="AY212" i="1"/>
  <c r="AX212" i="1"/>
  <c r="AF212" i="1"/>
  <c r="AE212" i="1"/>
  <c r="AC212" i="1"/>
  <c r="AB212" i="1"/>
  <c r="Z212" i="1"/>
  <c r="Y212" i="1"/>
  <c r="AN212" i="1" s="1"/>
  <c r="W212" i="1"/>
  <c r="V212" i="1"/>
  <c r="T212" i="1"/>
  <c r="S212" i="1"/>
  <c r="BM211" i="1"/>
  <c r="BO211" i="1" s="1"/>
  <c r="BL211" i="1"/>
  <c r="BF211" i="1"/>
  <c r="BE211" i="1"/>
  <c r="AY211" i="1"/>
  <c r="AX211" i="1"/>
  <c r="AF211" i="1"/>
  <c r="AE211" i="1"/>
  <c r="AC211" i="1"/>
  <c r="AB211" i="1"/>
  <c r="Z211" i="1"/>
  <c r="Y211" i="1"/>
  <c r="AN211" i="1" s="1"/>
  <c r="W211" i="1"/>
  <c r="V211" i="1"/>
  <c r="T211" i="1"/>
  <c r="S211" i="1"/>
  <c r="BM210" i="1"/>
  <c r="BL210" i="1"/>
  <c r="BF210" i="1"/>
  <c r="BE210" i="1"/>
  <c r="AY210" i="1"/>
  <c r="AX210" i="1"/>
  <c r="AF210" i="1"/>
  <c r="AE210" i="1"/>
  <c r="AC210" i="1"/>
  <c r="AB210" i="1"/>
  <c r="Z210" i="1"/>
  <c r="Y210" i="1"/>
  <c r="AN210" i="1" s="1"/>
  <c r="W210" i="1"/>
  <c r="V210" i="1"/>
  <c r="T210" i="1"/>
  <c r="S210" i="1"/>
  <c r="BM209" i="1"/>
  <c r="BO209" i="1" s="1"/>
  <c r="BL209" i="1"/>
  <c r="BF209" i="1"/>
  <c r="BE209" i="1"/>
  <c r="AY209" i="1"/>
  <c r="AX209" i="1"/>
  <c r="AF209" i="1"/>
  <c r="AE209" i="1"/>
  <c r="AC209" i="1"/>
  <c r="AB209" i="1"/>
  <c r="Z209" i="1"/>
  <c r="Y209" i="1"/>
  <c r="AN209" i="1" s="1"/>
  <c r="W209" i="1"/>
  <c r="V209" i="1"/>
  <c r="T209" i="1"/>
  <c r="S209" i="1"/>
  <c r="BM208" i="1"/>
  <c r="BO208" i="1" s="1"/>
  <c r="BL208" i="1"/>
  <c r="BF208" i="1"/>
  <c r="BE208" i="1"/>
  <c r="AY208" i="1"/>
  <c r="AX208" i="1"/>
  <c r="AF208" i="1"/>
  <c r="AE208" i="1"/>
  <c r="AC208" i="1"/>
  <c r="AB208" i="1"/>
  <c r="Z208" i="1"/>
  <c r="Y208" i="1"/>
  <c r="W208" i="1"/>
  <c r="V208" i="1"/>
  <c r="T208" i="1"/>
  <c r="S208" i="1"/>
  <c r="BM207" i="1"/>
  <c r="BO207" i="1" s="1"/>
  <c r="BL207" i="1"/>
  <c r="BF207" i="1"/>
  <c r="BE207" i="1"/>
  <c r="AY207" i="1"/>
  <c r="AX207" i="1"/>
  <c r="AF207" i="1"/>
  <c r="AE207" i="1"/>
  <c r="AC207" i="1"/>
  <c r="AB207" i="1"/>
  <c r="Z207" i="1"/>
  <c r="Y207" i="1"/>
  <c r="W207" i="1"/>
  <c r="V207" i="1"/>
  <c r="T207" i="1"/>
  <c r="S207" i="1"/>
  <c r="BM204" i="1"/>
  <c r="BL204" i="1"/>
  <c r="BF204" i="1"/>
  <c r="BE204" i="1"/>
  <c r="AY204" i="1"/>
  <c r="AX204" i="1"/>
  <c r="AF204" i="1"/>
  <c r="AE204" i="1"/>
  <c r="AC204" i="1"/>
  <c r="AB204" i="1"/>
  <c r="Z204" i="1"/>
  <c r="Y204" i="1"/>
  <c r="AN204" i="1" s="1"/>
  <c r="W204" i="1"/>
  <c r="V204" i="1"/>
  <c r="T204" i="1"/>
  <c r="S204" i="1"/>
  <c r="BM203" i="1"/>
  <c r="BL203" i="1"/>
  <c r="BF203" i="1"/>
  <c r="BE203" i="1"/>
  <c r="AY203" i="1"/>
  <c r="AX203" i="1"/>
  <c r="AF203" i="1"/>
  <c r="AE203" i="1"/>
  <c r="AC203" i="1"/>
  <c r="AB203" i="1"/>
  <c r="Z203" i="1"/>
  <c r="Y203" i="1"/>
  <c r="AN203" i="1" s="1"/>
  <c r="W203" i="1"/>
  <c r="V203" i="1"/>
  <c r="T203" i="1"/>
  <c r="S203" i="1"/>
  <c r="BM202" i="1"/>
  <c r="BO202" i="1" s="1"/>
  <c r="BL202" i="1"/>
  <c r="BF202" i="1"/>
  <c r="BE202" i="1"/>
  <c r="AY202" i="1"/>
  <c r="AX202" i="1"/>
  <c r="AF202" i="1"/>
  <c r="AE202" i="1"/>
  <c r="AC202" i="1"/>
  <c r="AB202" i="1"/>
  <c r="Z202" i="1"/>
  <c r="Y202" i="1"/>
  <c r="AN202" i="1" s="1"/>
  <c r="W202" i="1"/>
  <c r="V202" i="1"/>
  <c r="T202" i="1"/>
  <c r="S202" i="1"/>
  <c r="BM201" i="1"/>
  <c r="BO201" i="1" s="1"/>
  <c r="BL201" i="1"/>
  <c r="BF201" i="1"/>
  <c r="BE201" i="1"/>
  <c r="AY201" i="1"/>
  <c r="AX201" i="1"/>
  <c r="AF201" i="1"/>
  <c r="AE201" i="1"/>
  <c r="AC201" i="1"/>
  <c r="AB201" i="1"/>
  <c r="Z201" i="1"/>
  <c r="Y201" i="1"/>
  <c r="AN201" i="1" s="1"/>
  <c r="W201" i="1"/>
  <c r="V201" i="1"/>
  <c r="T201" i="1"/>
  <c r="S201" i="1"/>
  <c r="BM200" i="1"/>
  <c r="BL200" i="1"/>
  <c r="BF200" i="1"/>
  <c r="BE200" i="1"/>
  <c r="AY200" i="1"/>
  <c r="AX200" i="1"/>
  <c r="AF200" i="1"/>
  <c r="AE200" i="1"/>
  <c r="AC200" i="1"/>
  <c r="AB200" i="1"/>
  <c r="Z200" i="1"/>
  <c r="Y200" i="1"/>
  <c r="AN200" i="1" s="1"/>
  <c r="W200" i="1"/>
  <c r="V200" i="1"/>
  <c r="T200" i="1"/>
  <c r="S200" i="1"/>
  <c r="BM199" i="1"/>
  <c r="BO199" i="1" s="1"/>
  <c r="BL199" i="1"/>
  <c r="BF199" i="1"/>
  <c r="BE199" i="1"/>
  <c r="AY199" i="1"/>
  <c r="AX199" i="1"/>
  <c r="AF199" i="1"/>
  <c r="AE199" i="1"/>
  <c r="AC199" i="1"/>
  <c r="AB199" i="1"/>
  <c r="Z199" i="1"/>
  <c r="Y199" i="1"/>
  <c r="AN199" i="1" s="1"/>
  <c r="W199" i="1"/>
  <c r="V199" i="1"/>
  <c r="T199" i="1"/>
  <c r="S199" i="1"/>
  <c r="BM198" i="1"/>
  <c r="BL198" i="1"/>
  <c r="BF198" i="1"/>
  <c r="BE198" i="1"/>
  <c r="AY198" i="1"/>
  <c r="AX198" i="1"/>
  <c r="AF198" i="1"/>
  <c r="AE198" i="1"/>
  <c r="AC198" i="1"/>
  <c r="AB198" i="1"/>
  <c r="Z198" i="1"/>
  <c r="Y198" i="1"/>
  <c r="AN198" i="1" s="1"/>
  <c r="W198" i="1"/>
  <c r="V198" i="1"/>
  <c r="T198" i="1"/>
  <c r="S198" i="1"/>
  <c r="BM197" i="1"/>
  <c r="BO197" i="1" s="1"/>
  <c r="BL197" i="1"/>
  <c r="BF197" i="1"/>
  <c r="BE197" i="1"/>
  <c r="AY197" i="1"/>
  <c r="AX197" i="1"/>
  <c r="AF197" i="1"/>
  <c r="AE197" i="1"/>
  <c r="AC197" i="1"/>
  <c r="AB197" i="1"/>
  <c r="Z197" i="1"/>
  <c r="Y197" i="1"/>
  <c r="AN197" i="1" s="1"/>
  <c r="W197" i="1"/>
  <c r="V197" i="1"/>
  <c r="T197" i="1"/>
  <c r="S197" i="1"/>
  <c r="BM196" i="1"/>
  <c r="BO196" i="1" s="1"/>
  <c r="BL196" i="1"/>
  <c r="BF196" i="1"/>
  <c r="BE196" i="1"/>
  <c r="AY196" i="1"/>
  <c r="AX196" i="1"/>
  <c r="AF196" i="1"/>
  <c r="AE196" i="1"/>
  <c r="AC196" i="1"/>
  <c r="AB196" i="1"/>
  <c r="Z196" i="1"/>
  <c r="Y196" i="1"/>
  <c r="W196" i="1"/>
  <c r="V196" i="1"/>
  <c r="AM196" i="1" s="1"/>
  <c r="T196" i="1"/>
  <c r="S196" i="1"/>
  <c r="BM195" i="1"/>
  <c r="BL195" i="1"/>
  <c r="BF195" i="1"/>
  <c r="BE195" i="1"/>
  <c r="AY195" i="1"/>
  <c r="AX195" i="1"/>
  <c r="AF195" i="1"/>
  <c r="AE195" i="1"/>
  <c r="AC195" i="1"/>
  <c r="AB195" i="1"/>
  <c r="Z195" i="1"/>
  <c r="Y195" i="1"/>
  <c r="W195" i="1"/>
  <c r="V195" i="1"/>
  <c r="AM195" i="1" s="1"/>
  <c r="T195" i="1"/>
  <c r="S195" i="1"/>
  <c r="BM194" i="1"/>
  <c r="BO194" i="1" s="1"/>
  <c r="BL194" i="1"/>
  <c r="BF194" i="1"/>
  <c r="BE194" i="1"/>
  <c r="AY194" i="1"/>
  <c r="AX194" i="1"/>
  <c r="AF194" i="1"/>
  <c r="AE194" i="1"/>
  <c r="AC194" i="1"/>
  <c r="AB194" i="1"/>
  <c r="Z194" i="1"/>
  <c r="Y194" i="1"/>
  <c r="W194" i="1"/>
  <c r="V194" i="1"/>
  <c r="T194" i="1"/>
  <c r="S194" i="1"/>
  <c r="BM193" i="1"/>
  <c r="BL193" i="1"/>
  <c r="BF193" i="1"/>
  <c r="BE193" i="1"/>
  <c r="AY193" i="1"/>
  <c r="AX193" i="1"/>
  <c r="AF193" i="1"/>
  <c r="AE193" i="1"/>
  <c r="AC193" i="1"/>
  <c r="AB193" i="1"/>
  <c r="Z193" i="1"/>
  <c r="Y193" i="1"/>
  <c r="AN193" i="1" s="1"/>
  <c r="W193" i="1"/>
  <c r="V193" i="1"/>
  <c r="T193" i="1"/>
  <c r="S193" i="1"/>
  <c r="BM192" i="1"/>
  <c r="BO192" i="1" s="1"/>
  <c r="BL192" i="1"/>
  <c r="BF192" i="1"/>
  <c r="BE192" i="1"/>
  <c r="AY192" i="1"/>
  <c r="AX192" i="1"/>
  <c r="AF192" i="1"/>
  <c r="AE192" i="1"/>
  <c r="AC192" i="1"/>
  <c r="AB192" i="1"/>
  <c r="Z192" i="1"/>
  <c r="Y192" i="1"/>
  <c r="AN192" i="1" s="1"/>
  <c r="W192" i="1"/>
  <c r="V192" i="1"/>
  <c r="T192" i="1"/>
  <c r="S192" i="1"/>
  <c r="BM191" i="1"/>
  <c r="BL191" i="1"/>
  <c r="BF191" i="1"/>
  <c r="BE191" i="1"/>
  <c r="AY191" i="1"/>
  <c r="AX191" i="1"/>
  <c r="AF191" i="1"/>
  <c r="AE191" i="1"/>
  <c r="AC191" i="1"/>
  <c r="AB191" i="1"/>
  <c r="Z191" i="1"/>
  <c r="Y191" i="1"/>
  <c r="AN191" i="1" s="1"/>
  <c r="W191" i="1"/>
  <c r="V191" i="1"/>
  <c r="T191" i="1"/>
  <c r="S191" i="1"/>
  <c r="BM190" i="1"/>
  <c r="BL190" i="1"/>
  <c r="BF190" i="1"/>
  <c r="BE190" i="1"/>
  <c r="AY190" i="1"/>
  <c r="AX190" i="1"/>
  <c r="AF190" i="1"/>
  <c r="AE190" i="1"/>
  <c r="AC190" i="1"/>
  <c r="AB190" i="1"/>
  <c r="Z190" i="1"/>
  <c r="Y190" i="1"/>
  <c r="AN190" i="1" s="1"/>
  <c r="W190" i="1"/>
  <c r="V190" i="1"/>
  <c r="T190" i="1"/>
  <c r="S190" i="1"/>
  <c r="BM189" i="1"/>
  <c r="BL189" i="1"/>
  <c r="BF189" i="1"/>
  <c r="BE189" i="1"/>
  <c r="AY189" i="1"/>
  <c r="AX189" i="1"/>
  <c r="AF189" i="1"/>
  <c r="AE189" i="1"/>
  <c r="AC189" i="1"/>
  <c r="AB189" i="1"/>
  <c r="Z189" i="1"/>
  <c r="Y189" i="1"/>
  <c r="AN189" i="1" s="1"/>
  <c r="W189" i="1"/>
  <c r="V189" i="1"/>
  <c r="T189" i="1"/>
  <c r="S189" i="1"/>
  <c r="BM188" i="1"/>
  <c r="BL188" i="1"/>
  <c r="BF188" i="1"/>
  <c r="BE188" i="1"/>
  <c r="AY188" i="1"/>
  <c r="AX188" i="1"/>
  <c r="AF188" i="1"/>
  <c r="AE188" i="1"/>
  <c r="AC188" i="1"/>
  <c r="AB188" i="1"/>
  <c r="Z188" i="1"/>
  <c r="Y188" i="1"/>
  <c r="W188" i="1"/>
  <c r="V188" i="1"/>
  <c r="AM188" i="1" s="1"/>
  <c r="T188" i="1"/>
  <c r="S188" i="1"/>
  <c r="BM187" i="1"/>
  <c r="BO187" i="1" s="1"/>
  <c r="BL187" i="1"/>
  <c r="BF187" i="1"/>
  <c r="BE187" i="1"/>
  <c r="AY187" i="1"/>
  <c r="AX187" i="1"/>
  <c r="AF187" i="1"/>
  <c r="AE187" i="1"/>
  <c r="AC187" i="1"/>
  <c r="AB187" i="1"/>
  <c r="Z187" i="1"/>
  <c r="Y187" i="1"/>
  <c r="W187" i="1"/>
  <c r="V187" i="1"/>
  <c r="AM187" i="1" s="1"/>
  <c r="T187" i="1"/>
  <c r="S187" i="1"/>
  <c r="BM186" i="1"/>
  <c r="BO186" i="1" s="1"/>
  <c r="BL186" i="1"/>
  <c r="BF186" i="1"/>
  <c r="BE186" i="1"/>
  <c r="AY186" i="1"/>
  <c r="AX186" i="1"/>
  <c r="AF186" i="1"/>
  <c r="AE186" i="1"/>
  <c r="AC186" i="1"/>
  <c r="AB186" i="1"/>
  <c r="Z186" i="1"/>
  <c r="Y186" i="1"/>
  <c r="W186" i="1"/>
  <c r="V186" i="1"/>
  <c r="AM186" i="1" s="1"/>
  <c r="T186" i="1"/>
  <c r="S186" i="1"/>
  <c r="BM185" i="1"/>
  <c r="BO185" i="1" s="1"/>
  <c r="BL185" i="1"/>
  <c r="BF185" i="1"/>
  <c r="BE185" i="1"/>
  <c r="AY185" i="1"/>
  <c r="AX185" i="1"/>
  <c r="AF185" i="1"/>
  <c r="AE185" i="1"/>
  <c r="AC185" i="1"/>
  <c r="AB185" i="1"/>
  <c r="Z185" i="1"/>
  <c r="Y185" i="1"/>
  <c r="W185" i="1"/>
  <c r="V185" i="1"/>
  <c r="AM185" i="1" s="1"/>
  <c r="T185" i="1"/>
  <c r="S185" i="1"/>
  <c r="BM184" i="1"/>
  <c r="BO184" i="1" s="1"/>
  <c r="BL184" i="1"/>
  <c r="BF184" i="1"/>
  <c r="BE184" i="1"/>
  <c r="AY184" i="1"/>
  <c r="AX184" i="1"/>
  <c r="AF184" i="1"/>
  <c r="AE184" i="1"/>
  <c r="AC184" i="1"/>
  <c r="AB184" i="1"/>
  <c r="Z184" i="1"/>
  <c r="Y184" i="1"/>
  <c r="W184" i="1"/>
  <c r="V184" i="1"/>
  <c r="T184" i="1"/>
  <c r="S184" i="1"/>
  <c r="BM183" i="1"/>
  <c r="BL183" i="1"/>
  <c r="BF183" i="1"/>
  <c r="BE183" i="1"/>
  <c r="AY183" i="1"/>
  <c r="AX183" i="1"/>
  <c r="AF183" i="1"/>
  <c r="AE183" i="1"/>
  <c r="AC183" i="1"/>
  <c r="AB183" i="1"/>
  <c r="Z183" i="1"/>
  <c r="Y183" i="1"/>
  <c r="AN183" i="1" s="1"/>
  <c r="W183" i="1"/>
  <c r="V183" i="1"/>
  <c r="T183" i="1"/>
  <c r="S183" i="1"/>
  <c r="BM182" i="1"/>
  <c r="BO182" i="1" s="1"/>
  <c r="BL182" i="1"/>
  <c r="BF182" i="1"/>
  <c r="BE182" i="1"/>
  <c r="AF182" i="1"/>
  <c r="AE182" i="1"/>
  <c r="AC182" i="1"/>
  <c r="AB182" i="1"/>
  <c r="Z182" i="1"/>
  <c r="Y182" i="1"/>
  <c r="AN182" i="1" s="1"/>
  <c r="W182" i="1"/>
  <c r="V182" i="1"/>
  <c r="AM182" i="1" s="1"/>
  <c r="T182" i="1"/>
  <c r="S182" i="1"/>
  <c r="BM181" i="1"/>
  <c r="BO181" i="1" s="1"/>
  <c r="BL181" i="1"/>
  <c r="BF181" i="1"/>
  <c r="BE181" i="1"/>
  <c r="AY181" i="1"/>
  <c r="AX181" i="1"/>
  <c r="AF181" i="1"/>
  <c r="AE181" i="1"/>
  <c r="AC181" i="1"/>
  <c r="AB181" i="1"/>
  <c r="Z181" i="1"/>
  <c r="Y181" i="1"/>
  <c r="AN181" i="1" s="1"/>
  <c r="W181" i="1"/>
  <c r="V181" i="1"/>
  <c r="T181" i="1"/>
  <c r="S181" i="1"/>
  <c r="BM180" i="1"/>
  <c r="BO180" i="1" s="1"/>
  <c r="BL180" i="1"/>
  <c r="BF180" i="1"/>
  <c r="BE180" i="1"/>
  <c r="AY180" i="1"/>
  <c r="AX180" i="1"/>
  <c r="AF180" i="1"/>
  <c r="AE180" i="1"/>
  <c r="AC180" i="1"/>
  <c r="AB180" i="1"/>
  <c r="Z180" i="1"/>
  <c r="Y180" i="1"/>
  <c r="AN180" i="1" s="1"/>
  <c r="W180" i="1"/>
  <c r="V180" i="1"/>
  <c r="T180" i="1"/>
  <c r="S180" i="1"/>
  <c r="BM179" i="1"/>
  <c r="BO179" i="1" s="1"/>
  <c r="BL179" i="1"/>
  <c r="BF179" i="1"/>
  <c r="BE179" i="1"/>
  <c r="AY179" i="1"/>
  <c r="AX179" i="1"/>
  <c r="AF179" i="1"/>
  <c r="AE179" i="1"/>
  <c r="AC179" i="1"/>
  <c r="AB179" i="1"/>
  <c r="Z179" i="1"/>
  <c r="Y179" i="1"/>
  <c r="W179" i="1"/>
  <c r="V179" i="1"/>
  <c r="T179" i="1"/>
  <c r="S179" i="1"/>
  <c r="BM178" i="1"/>
  <c r="BL178" i="1"/>
  <c r="BF178" i="1"/>
  <c r="BE178" i="1"/>
  <c r="AY178" i="1"/>
  <c r="AX178" i="1"/>
  <c r="AF178" i="1"/>
  <c r="AE178" i="1"/>
  <c r="AC178" i="1"/>
  <c r="AB178" i="1"/>
  <c r="Z178" i="1"/>
  <c r="Y178" i="1"/>
  <c r="W178" i="1"/>
  <c r="V178" i="1"/>
  <c r="T178" i="1"/>
  <c r="S178" i="1"/>
  <c r="BM177" i="1"/>
  <c r="BL177" i="1"/>
  <c r="BF177" i="1"/>
  <c r="BE177" i="1"/>
  <c r="AY177" i="1"/>
  <c r="AX177" i="1"/>
  <c r="AF177" i="1"/>
  <c r="AE177" i="1"/>
  <c r="AC177" i="1"/>
  <c r="AB177" i="1"/>
  <c r="Z177" i="1"/>
  <c r="Y177" i="1"/>
  <c r="W177" i="1"/>
  <c r="V177" i="1"/>
  <c r="T177" i="1"/>
  <c r="S177" i="1"/>
  <c r="BM176" i="1"/>
  <c r="BL176" i="1"/>
  <c r="BF176" i="1"/>
  <c r="BE176" i="1"/>
  <c r="AY176" i="1"/>
  <c r="AX176" i="1"/>
  <c r="AF176" i="1"/>
  <c r="AE176" i="1"/>
  <c r="AC176" i="1"/>
  <c r="AB176" i="1"/>
  <c r="Z176" i="1"/>
  <c r="Y176" i="1"/>
  <c r="W176" i="1"/>
  <c r="V176" i="1"/>
  <c r="T176" i="1"/>
  <c r="S176" i="1"/>
  <c r="BM175" i="1"/>
  <c r="BO175" i="1" s="1"/>
  <c r="BL175" i="1"/>
  <c r="BF175" i="1"/>
  <c r="BE175" i="1"/>
  <c r="AY175" i="1"/>
  <c r="AX175" i="1"/>
  <c r="AF175" i="1"/>
  <c r="AE175" i="1"/>
  <c r="AC175" i="1"/>
  <c r="AB175" i="1"/>
  <c r="Z175" i="1"/>
  <c r="Y175" i="1"/>
  <c r="W175" i="1"/>
  <c r="V175" i="1"/>
  <c r="T175" i="1"/>
  <c r="S175" i="1"/>
  <c r="BM174" i="1"/>
  <c r="BL174" i="1"/>
  <c r="BF174" i="1"/>
  <c r="BE174" i="1"/>
  <c r="AY174" i="1"/>
  <c r="AX174" i="1"/>
  <c r="AF174" i="1"/>
  <c r="AE174" i="1"/>
  <c r="AC174" i="1"/>
  <c r="AB174" i="1"/>
  <c r="Z174" i="1"/>
  <c r="Y174" i="1"/>
  <c r="W174" i="1"/>
  <c r="V174" i="1"/>
  <c r="T174" i="1"/>
  <c r="S174" i="1"/>
  <c r="BM173" i="1"/>
  <c r="BL173" i="1"/>
  <c r="BF173" i="1"/>
  <c r="BE173" i="1"/>
  <c r="AY173" i="1"/>
  <c r="AX173" i="1"/>
  <c r="AF173" i="1"/>
  <c r="AE173" i="1"/>
  <c r="AC173" i="1"/>
  <c r="AB173" i="1"/>
  <c r="Z173" i="1"/>
  <c r="Y173" i="1"/>
  <c r="W173" i="1"/>
  <c r="V173" i="1"/>
  <c r="T173" i="1"/>
  <c r="S173" i="1"/>
  <c r="BM172" i="1"/>
  <c r="BL172" i="1"/>
  <c r="BF172" i="1"/>
  <c r="BE172" i="1"/>
  <c r="AY172" i="1"/>
  <c r="AX172" i="1"/>
  <c r="AF172" i="1"/>
  <c r="AE172" i="1"/>
  <c r="AC172" i="1"/>
  <c r="AB172" i="1"/>
  <c r="Z172" i="1"/>
  <c r="Y172" i="1"/>
  <c r="W172" i="1"/>
  <c r="V172" i="1"/>
  <c r="T172" i="1"/>
  <c r="S172" i="1"/>
  <c r="BM171" i="1"/>
  <c r="BO171" i="1" s="1"/>
  <c r="BL171" i="1"/>
  <c r="BF171" i="1"/>
  <c r="BE171" i="1"/>
  <c r="AY171" i="1"/>
  <c r="AX171" i="1"/>
  <c r="AF171" i="1"/>
  <c r="AE171" i="1"/>
  <c r="AC171" i="1"/>
  <c r="AB171" i="1"/>
  <c r="Z171" i="1"/>
  <c r="Y171" i="1"/>
  <c r="W171" i="1"/>
  <c r="V171" i="1"/>
  <c r="T171" i="1"/>
  <c r="S171" i="1"/>
  <c r="BM170" i="1"/>
  <c r="BL170" i="1"/>
  <c r="BF170" i="1"/>
  <c r="BE170" i="1"/>
  <c r="AY170" i="1"/>
  <c r="AX170" i="1"/>
  <c r="AF170" i="1"/>
  <c r="AE170" i="1"/>
  <c r="AC170" i="1"/>
  <c r="AB170" i="1"/>
  <c r="Z170" i="1"/>
  <c r="Y170" i="1"/>
  <c r="W170" i="1"/>
  <c r="V170" i="1"/>
  <c r="T170" i="1"/>
  <c r="S170" i="1"/>
  <c r="BM169" i="1"/>
  <c r="BL169" i="1"/>
  <c r="BF169" i="1"/>
  <c r="BE169" i="1"/>
  <c r="AY169" i="1"/>
  <c r="AX169" i="1"/>
  <c r="AF169" i="1"/>
  <c r="AE169" i="1"/>
  <c r="AC169" i="1"/>
  <c r="AB169" i="1"/>
  <c r="Z169" i="1"/>
  <c r="Y169" i="1"/>
  <c r="W169" i="1"/>
  <c r="V169" i="1"/>
  <c r="T169" i="1"/>
  <c r="S169" i="1"/>
  <c r="BM168" i="1"/>
  <c r="BL168" i="1"/>
  <c r="BF168" i="1"/>
  <c r="BE168" i="1"/>
  <c r="AY168" i="1"/>
  <c r="AX168" i="1"/>
  <c r="AF168" i="1"/>
  <c r="AE168" i="1"/>
  <c r="AC168" i="1"/>
  <c r="AB168" i="1"/>
  <c r="Z168" i="1"/>
  <c r="Y168" i="1"/>
  <c r="W168" i="1"/>
  <c r="V168" i="1"/>
  <c r="T168" i="1"/>
  <c r="S168" i="1"/>
  <c r="BM167" i="1"/>
  <c r="BL167" i="1"/>
  <c r="BF167" i="1"/>
  <c r="BE167" i="1"/>
  <c r="AY167" i="1"/>
  <c r="AX167" i="1"/>
  <c r="AF167" i="1"/>
  <c r="AE167" i="1"/>
  <c r="AC167" i="1"/>
  <c r="AB167" i="1"/>
  <c r="Z167" i="1"/>
  <c r="Y167" i="1"/>
  <c r="W167" i="1"/>
  <c r="V167" i="1"/>
  <c r="T167" i="1"/>
  <c r="S167" i="1"/>
  <c r="BM166" i="1"/>
  <c r="BL166" i="1"/>
  <c r="BF166" i="1"/>
  <c r="BE166" i="1"/>
  <c r="AY166" i="1"/>
  <c r="AX166" i="1"/>
  <c r="AF166" i="1"/>
  <c r="AE166" i="1"/>
  <c r="AC166" i="1"/>
  <c r="AB166" i="1"/>
  <c r="Z166" i="1"/>
  <c r="Y166" i="1"/>
  <c r="W166" i="1"/>
  <c r="V166" i="1"/>
  <c r="T166" i="1"/>
  <c r="S166" i="1"/>
  <c r="BM165" i="1"/>
  <c r="BL165" i="1"/>
  <c r="BF165" i="1"/>
  <c r="BE165" i="1"/>
  <c r="AY165" i="1"/>
  <c r="AX165" i="1"/>
  <c r="AF165" i="1"/>
  <c r="AE165" i="1"/>
  <c r="AC165" i="1"/>
  <c r="AB165" i="1"/>
  <c r="Z165" i="1"/>
  <c r="Y165" i="1"/>
  <c r="W165" i="1"/>
  <c r="V165" i="1"/>
  <c r="T165" i="1"/>
  <c r="S165" i="1"/>
  <c r="BM164" i="1"/>
  <c r="BL164" i="1"/>
  <c r="BF164" i="1"/>
  <c r="BE164" i="1"/>
  <c r="AY164" i="1"/>
  <c r="AX164" i="1"/>
  <c r="AF164" i="1"/>
  <c r="AE164" i="1"/>
  <c r="AC164" i="1"/>
  <c r="AB164" i="1"/>
  <c r="Z164" i="1"/>
  <c r="Y164" i="1"/>
  <c r="W164" i="1"/>
  <c r="V164" i="1"/>
  <c r="T164" i="1"/>
  <c r="S164" i="1"/>
  <c r="BM163" i="1"/>
  <c r="BL163" i="1"/>
  <c r="BF163" i="1"/>
  <c r="BE163" i="1"/>
  <c r="AY163" i="1"/>
  <c r="AX163" i="1"/>
  <c r="AF163" i="1"/>
  <c r="AE163" i="1"/>
  <c r="AC163" i="1"/>
  <c r="AB163" i="1"/>
  <c r="Z163" i="1"/>
  <c r="Y163" i="1"/>
  <c r="W163" i="1"/>
  <c r="V163" i="1"/>
  <c r="T163" i="1"/>
  <c r="S163" i="1"/>
  <c r="BM162" i="1"/>
  <c r="BL162" i="1"/>
  <c r="BF162" i="1"/>
  <c r="BE162" i="1"/>
  <c r="AY162" i="1"/>
  <c r="AX162" i="1"/>
  <c r="AF162" i="1"/>
  <c r="AE162" i="1"/>
  <c r="AC162" i="1"/>
  <c r="AB162" i="1"/>
  <c r="Z162" i="1"/>
  <c r="Y162" i="1"/>
  <c r="W162" i="1"/>
  <c r="V162" i="1"/>
  <c r="T162" i="1"/>
  <c r="S162" i="1"/>
  <c r="BM161" i="1"/>
  <c r="BL161" i="1"/>
  <c r="BF161" i="1"/>
  <c r="BE161" i="1"/>
  <c r="AY161" i="1"/>
  <c r="AX161" i="1"/>
  <c r="AF161" i="1"/>
  <c r="AE161" i="1"/>
  <c r="AC161" i="1"/>
  <c r="AB161" i="1"/>
  <c r="Z161" i="1"/>
  <c r="Y161" i="1"/>
  <c r="W161" i="1"/>
  <c r="V161" i="1"/>
  <c r="T161" i="1"/>
  <c r="S161" i="1"/>
  <c r="BM160" i="1"/>
  <c r="BL160" i="1"/>
  <c r="BF160" i="1"/>
  <c r="BE160" i="1"/>
  <c r="AY160" i="1"/>
  <c r="AX160" i="1"/>
  <c r="AF160" i="1"/>
  <c r="AE160" i="1"/>
  <c r="AC160" i="1"/>
  <c r="AB160" i="1"/>
  <c r="Z160" i="1"/>
  <c r="Y160" i="1"/>
  <c r="W160" i="1"/>
  <c r="V160" i="1"/>
  <c r="T160" i="1"/>
  <c r="S160" i="1"/>
  <c r="BM159" i="1"/>
  <c r="BL159" i="1"/>
  <c r="BF159" i="1"/>
  <c r="BE159" i="1"/>
  <c r="AY159" i="1"/>
  <c r="AX159" i="1"/>
  <c r="AF159" i="1"/>
  <c r="AE159" i="1"/>
  <c r="AC159" i="1"/>
  <c r="AB159" i="1"/>
  <c r="Z159" i="1"/>
  <c r="Y159" i="1"/>
  <c r="W159" i="1"/>
  <c r="V159" i="1"/>
  <c r="AM159" i="1" s="1"/>
  <c r="T159" i="1"/>
  <c r="S159" i="1"/>
  <c r="BM158" i="1"/>
  <c r="BL158" i="1"/>
  <c r="BF158" i="1"/>
  <c r="BE158" i="1"/>
  <c r="AY158" i="1"/>
  <c r="AX158" i="1"/>
  <c r="AF158" i="1"/>
  <c r="AE158" i="1"/>
  <c r="AC158" i="1"/>
  <c r="AB158" i="1"/>
  <c r="Z158" i="1"/>
  <c r="Y158" i="1"/>
  <c r="W158" i="1"/>
  <c r="V158" i="1"/>
  <c r="AM158" i="1" s="1"/>
  <c r="T158" i="1"/>
  <c r="S158" i="1"/>
  <c r="BM157" i="1"/>
  <c r="BL157" i="1"/>
  <c r="BF157" i="1"/>
  <c r="BE157" i="1"/>
  <c r="AY157" i="1"/>
  <c r="AX157" i="1"/>
  <c r="AF157" i="1"/>
  <c r="AE157" i="1"/>
  <c r="AC157" i="1"/>
  <c r="AB157" i="1"/>
  <c r="Z157" i="1"/>
  <c r="Y157" i="1"/>
  <c r="W157" i="1"/>
  <c r="V157" i="1"/>
  <c r="AM157" i="1" s="1"/>
  <c r="T157" i="1"/>
  <c r="S157" i="1"/>
  <c r="BM156" i="1"/>
  <c r="BO156" i="1" s="1"/>
  <c r="BL156" i="1"/>
  <c r="BF156" i="1"/>
  <c r="BE156" i="1"/>
  <c r="AY156" i="1"/>
  <c r="AX156" i="1"/>
  <c r="AF156" i="1"/>
  <c r="AE156" i="1"/>
  <c r="AC156" i="1"/>
  <c r="AB156" i="1"/>
  <c r="Z156" i="1"/>
  <c r="Y156" i="1"/>
  <c r="W156" i="1"/>
  <c r="V156" i="1"/>
  <c r="AM156" i="1" s="1"/>
  <c r="T156" i="1"/>
  <c r="S156" i="1"/>
  <c r="BM155" i="1"/>
  <c r="BL155" i="1"/>
  <c r="AY155" i="1"/>
  <c r="AX155" i="1"/>
  <c r="AF155" i="1"/>
  <c r="AE155" i="1"/>
  <c r="AC155" i="1"/>
  <c r="AB155" i="1"/>
  <c r="Z155" i="1"/>
  <c r="Y155" i="1"/>
  <c r="W155" i="1"/>
  <c r="V155" i="1"/>
  <c r="AM155" i="1" s="1"/>
  <c r="T155" i="1"/>
  <c r="S155" i="1"/>
  <c r="BM154" i="1"/>
  <c r="BO154" i="1" s="1"/>
  <c r="BL154" i="1"/>
  <c r="BF154" i="1"/>
  <c r="BE154" i="1"/>
  <c r="AY154" i="1"/>
  <c r="AX154" i="1"/>
  <c r="AF154" i="1"/>
  <c r="AE154" i="1"/>
  <c r="AC154" i="1"/>
  <c r="AB154" i="1"/>
  <c r="Z154" i="1"/>
  <c r="Y154" i="1"/>
  <c r="AN154" i="1" s="1"/>
  <c r="W154" i="1"/>
  <c r="V154" i="1"/>
  <c r="T154" i="1"/>
  <c r="S154" i="1"/>
  <c r="BM153" i="1"/>
  <c r="BO153" i="1" s="1"/>
  <c r="BL153" i="1"/>
  <c r="BF153" i="1"/>
  <c r="BE153" i="1"/>
  <c r="AY153" i="1"/>
  <c r="AX153" i="1"/>
  <c r="AF153" i="1"/>
  <c r="AE153" i="1"/>
  <c r="AC153" i="1"/>
  <c r="AB153" i="1"/>
  <c r="Z153" i="1"/>
  <c r="Y153" i="1"/>
  <c r="AN153" i="1" s="1"/>
  <c r="W153" i="1"/>
  <c r="V153" i="1"/>
  <c r="T153" i="1"/>
  <c r="S153" i="1"/>
  <c r="BM152" i="1"/>
  <c r="BO152" i="1" s="1"/>
  <c r="BL152" i="1"/>
  <c r="BF152" i="1"/>
  <c r="BE152" i="1"/>
  <c r="AY152" i="1"/>
  <c r="AX152" i="1"/>
  <c r="AF152" i="1"/>
  <c r="AE152" i="1"/>
  <c r="AC152" i="1"/>
  <c r="AB152" i="1"/>
  <c r="Z152" i="1"/>
  <c r="Y152" i="1"/>
  <c r="AN152" i="1" s="1"/>
  <c r="W152" i="1"/>
  <c r="V152" i="1"/>
  <c r="T152" i="1"/>
  <c r="S152" i="1"/>
  <c r="BM151" i="1"/>
  <c r="BL151" i="1"/>
  <c r="BF151" i="1"/>
  <c r="BE151" i="1"/>
  <c r="AY151" i="1"/>
  <c r="AX151" i="1"/>
  <c r="AF151" i="1"/>
  <c r="AE151" i="1"/>
  <c r="AC151" i="1"/>
  <c r="AB151" i="1"/>
  <c r="Z151" i="1"/>
  <c r="Y151" i="1"/>
  <c r="AN151" i="1" s="1"/>
  <c r="W151" i="1"/>
  <c r="V151" i="1"/>
  <c r="T151" i="1"/>
  <c r="S151" i="1"/>
  <c r="BM150" i="1"/>
  <c r="BL150" i="1"/>
  <c r="BF150" i="1"/>
  <c r="BE150" i="1"/>
  <c r="AY150" i="1"/>
  <c r="AX150" i="1"/>
  <c r="AF150" i="1"/>
  <c r="AE150" i="1"/>
  <c r="AC150" i="1"/>
  <c r="AB150" i="1"/>
  <c r="Z150" i="1"/>
  <c r="Y150" i="1"/>
  <c r="W150" i="1"/>
  <c r="V150" i="1"/>
  <c r="T150" i="1"/>
  <c r="S150" i="1"/>
  <c r="BM149" i="1"/>
  <c r="BL149" i="1"/>
  <c r="BF149" i="1"/>
  <c r="BE149" i="1"/>
  <c r="AY149" i="1"/>
  <c r="AX149" i="1"/>
  <c r="AF149" i="1"/>
  <c r="AE149" i="1"/>
  <c r="AC149" i="1"/>
  <c r="AB149" i="1"/>
  <c r="Z149" i="1"/>
  <c r="Y149" i="1"/>
  <c r="W149" i="1"/>
  <c r="V149" i="1"/>
  <c r="AM149" i="1" s="1"/>
  <c r="T149" i="1"/>
  <c r="S149" i="1"/>
  <c r="BM148" i="1"/>
  <c r="BO148" i="1" s="1"/>
  <c r="BL148" i="1"/>
  <c r="BF148" i="1"/>
  <c r="BE148" i="1"/>
  <c r="AY148" i="1"/>
  <c r="AX148" i="1"/>
  <c r="AF148" i="1"/>
  <c r="AE148" i="1"/>
  <c r="AC148" i="1"/>
  <c r="AB148" i="1"/>
  <c r="Z148" i="1"/>
  <c r="Y148" i="1"/>
  <c r="W148" i="1"/>
  <c r="V148" i="1"/>
  <c r="AM148" i="1" s="1"/>
  <c r="T148" i="1"/>
  <c r="S148" i="1"/>
  <c r="BM147" i="1"/>
  <c r="BO147" i="1" s="1"/>
  <c r="BL147" i="1"/>
  <c r="BF147" i="1"/>
  <c r="BE147" i="1"/>
  <c r="AY147" i="1"/>
  <c r="AX147" i="1"/>
  <c r="AF147" i="1"/>
  <c r="AE147" i="1"/>
  <c r="AC147" i="1"/>
  <c r="AB147" i="1"/>
  <c r="Z147" i="1"/>
  <c r="Y147" i="1"/>
  <c r="W147" i="1"/>
  <c r="V147" i="1"/>
  <c r="T147" i="1"/>
  <c r="S147" i="1"/>
  <c r="BM146" i="1"/>
  <c r="BO146" i="1" s="1"/>
  <c r="BL146" i="1"/>
  <c r="BF146" i="1"/>
  <c r="BE146" i="1"/>
  <c r="AY146" i="1"/>
  <c r="AX146" i="1"/>
  <c r="AF146" i="1"/>
  <c r="AE146" i="1"/>
  <c r="AC146" i="1"/>
  <c r="AB146" i="1"/>
  <c r="Z146" i="1"/>
  <c r="Y146" i="1"/>
  <c r="AN146" i="1" s="1"/>
  <c r="W146" i="1"/>
  <c r="V146" i="1"/>
  <c r="T146" i="1"/>
  <c r="S146" i="1"/>
  <c r="BM145" i="1"/>
  <c r="BL145" i="1"/>
  <c r="BF145" i="1"/>
  <c r="BE145" i="1"/>
  <c r="AY145" i="1"/>
  <c r="AX145" i="1"/>
  <c r="AF145" i="1"/>
  <c r="AE145" i="1"/>
  <c r="AC145" i="1"/>
  <c r="AB145" i="1"/>
  <c r="Z145" i="1"/>
  <c r="Y145" i="1"/>
  <c r="AN145" i="1" s="1"/>
  <c r="W145" i="1"/>
  <c r="V145" i="1"/>
  <c r="T145" i="1"/>
  <c r="S145" i="1"/>
  <c r="BM144" i="1"/>
  <c r="BO144" i="1" s="1"/>
  <c r="BL144" i="1"/>
  <c r="BF144" i="1"/>
  <c r="BE144" i="1"/>
  <c r="AY144" i="1"/>
  <c r="AX144" i="1"/>
  <c r="AF144" i="1"/>
  <c r="AE144" i="1"/>
  <c r="AC144" i="1"/>
  <c r="AB144" i="1"/>
  <c r="Z144" i="1"/>
  <c r="Y144" i="1"/>
  <c r="AN144" i="1" s="1"/>
  <c r="W144" i="1"/>
  <c r="V144" i="1"/>
  <c r="T144" i="1"/>
  <c r="S144" i="1"/>
  <c r="BM143" i="1"/>
  <c r="BL143" i="1"/>
  <c r="AY143" i="1"/>
  <c r="AX143" i="1"/>
  <c r="AF143" i="1"/>
  <c r="AE143" i="1"/>
  <c r="AC143" i="1"/>
  <c r="AB143" i="1"/>
  <c r="Z143" i="1"/>
  <c r="Y143" i="1"/>
  <c r="AN143" i="1" s="1"/>
  <c r="W143" i="1"/>
  <c r="V143" i="1"/>
  <c r="T143" i="1"/>
  <c r="S143" i="1"/>
  <c r="BM142" i="1"/>
  <c r="BL142" i="1"/>
  <c r="BF142" i="1"/>
  <c r="BE142" i="1"/>
  <c r="AY142" i="1"/>
  <c r="AX142" i="1"/>
  <c r="AF142" i="1"/>
  <c r="AE142" i="1"/>
  <c r="AC142" i="1"/>
  <c r="AB142" i="1"/>
  <c r="Z142" i="1"/>
  <c r="Y142" i="1"/>
  <c r="W142" i="1"/>
  <c r="V142" i="1"/>
  <c r="T142" i="1"/>
  <c r="S142" i="1"/>
  <c r="BM141" i="1"/>
  <c r="BO141" i="1" s="1"/>
  <c r="BL141" i="1"/>
  <c r="BF141" i="1"/>
  <c r="BE141" i="1"/>
  <c r="AY141" i="1"/>
  <c r="AX141" i="1"/>
  <c r="AF141" i="1"/>
  <c r="AE141" i="1"/>
  <c r="AC141" i="1"/>
  <c r="AB141" i="1"/>
  <c r="Z141" i="1"/>
  <c r="Y141" i="1"/>
  <c r="W141" i="1"/>
  <c r="V141" i="1"/>
  <c r="T141" i="1"/>
  <c r="S141" i="1"/>
  <c r="BM138" i="1"/>
  <c r="BO138" i="1" s="1"/>
  <c r="BL138" i="1"/>
  <c r="BF138" i="1"/>
  <c r="BE138" i="1"/>
  <c r="AY138" i="1"/>
  <c r="AX138" i="1"/>
  <c r="AF138" i="1"/>
  <c r="AE138" i="1"/>
  <c r="AC138" i="1"/>
  <c r="AB138" i="1"/>
  <c r="Z138" i="1"/>
  <c r="Y138" i="1"/>
  <c r="AN138" i="1" s="1"/>
  <c r="W138" i="1"/>
  <c r="V138" i="1"/>
  <c r="T138" i="1"/>
  <c r="S138" i="1"/>
  <c r="BM137" i="1"/>
  <c r="BL137" i="1"/>
  <c r="BF137" i="1"/>
  <c r="BE137" i="1"/>
  <c r="AY137" i="1"/>
  <c r="AX137" i="1"/>
  <c r="AF137" i="1"/>
  <c r="AE137" i="1"/>
  <c r="AC137" i="1"/>
  <c r="AB137" i="1"/>
  <c r="Z137" i="1"/>
  <c r="Y137" i="1"/>
  <c r="AN137" i="1" s="1"/>
  <c r="W137" i="1"/>
  <c r="V137" i="1"/>
  <c r="T137" i="1"/>
  <c r="S137" i="1"/>
  <c r="BM136" i="1"/>
  <c r="BO136" i="1" s="1"/>
  <c r="BL136" i="1"/>
  <c r="BF136" i="1"/>
  <c r="BE136" i="1"/>
  <c r="AY136" i="1"/>
  <c r="AX136" i="1"/>
  <c r="AF136" i="1"/>
  <c r="AE136" i="1"/>
  <c r="AC136" i="1"/>
  <c r="AB136" i="1"/>
  <c r="Z136" i="1"/>
  <c r="Y136" i="1"/>
  <c r="AN136" i="1" s="1"/>
  <c r="W136" i="1"/>
  <c r="V136" i="1"/>
  <c r="T136" i="1"/>
  <c r="S136" i="1"/>
  <c r="BM135" i="1"/>
  <c r="BL135" i="1"/>
  <c r="BF135" i="1"/>
  <c r="BE135" i="1"/>
  <c r="AY135" i="1"/>
  <c r="AX135" i="1"/>
  <c r="AF135" i="1"/>
  <c r="AE135" i="1"/>
  <c r="AC135" i="1"/>
  <c r="AB135" i="1"/>
  <c r="Z135" i="1"/>
  <c r="Y135" i="1"/>
  <c r="AN135" i="1" s="1"/>
  <c r="W135" i="1"/>
  <c r="V135" i="1"/>
  <c r="T135" i="1"/>
  <c r="S135" i="1"/>
  <c r="BM134" i="1"/>
  <c r="BO134" i="1" s="1"/>
  <c r="BL134" i="1"/>
  <c r="BF134" i="1"/>
  <c r="BE134" i="1"/>
  <c r="AY134" i="1"/>
  <c r="AX134" i="1"/>
  <c r="AF134" i="1"/>
  <c r="AE134" i="1"/>
  <c r="AC134" i="1"/>
  <c r="AB134" i="1"/>
  <c r="Z134" i="1"/>
  <c r="Y134" i="1"/>
  <c r="AN134" i="1" s="1"/>
  <c r="W134" i="1"/>
  <c r="V134" i="1"/>
  <c r="T134" i="1"/>
  <c r="S134" i="1"/>
  <c r="BM133" i="1"/>
  <c r="BL133" i="1"/>
  <c r="BF133" i="1"/>
  <c r="BE133" i="1"/>
  <c r="AY133" i="1"/>
  <c r="AX133" i="1"/>
  <c r="AF133" i="1"/>
  <c r="AE133" i="1"/>
  <c r="AC133" i="1"/>
  <c r="AB133" i="1"/>
  <c r="Z133" i="1"/>
  <c r="Y133" i="1"/>
  <c r="AN133" i="1" s="1"/>
  <c r="W133" i="1"/>
  <c r="V133" i="1"/>
  <c r="T133" i="1"/>
  <c r="S133" i="1"/>
  <c r="BM132" i="1"/>
  <c r="BL132" i="1"/>
  <c r="BF132" i="1"/>
  <c r="BE132" i="1"/>
  <c r="AY132" i="1"/>
  <c r="AX132" i="1"/>
  <c r="AF132" i="1"/>
  <c r="AE132" i="1"/>
  <c r="AC132" i="1"/>
  <c r="AB132" i="1"/>
  <c r="Z132" i="1"/>
  <c r="Y132" i="1"/>
  <c r="AN132" i="1" s="1"/>
  <c r="W132" i="1"/>
  <c r="V132" i="1"/>
  <c r="T132" i="1"/>
  <c r="S132" i="1"/>
  <c r="BF131" i="1"/>
  <c r="BE131" i="1"/>
  <c r="AF131" i="1"/>
  <c r="AE131" i="1"/>
  <c r="AC131" i="1"/>
  <c r="AB131" i="1"/>
  <c r="Z131" i="1"/>
  <c r="Y131" i="1"/>
  <c r="AN131" i="1" s="1"/>
  <c r="W131" i="1"/>
  <c r="V131" i="1"/>
  <c r="AM131" i="1" s="1"/>
  <c r="T131" i="1"/>
  <c r="S131" i="1"/>
  <c r="BM130" i="1"/>
  <c r="BO130" i="1" s="1"/>
  <c r="BL130" i="1"/>
  <c r="BF130" i="1"/>
  <c r="BE130" i="1"/>
  <c r="AY130" i="1"/>
  <c r="AX130" i="1"/>
  <c r="AF130" i="1"/>
  <c r="AE130" i="1"/>
  <c r="AC130" i="1"/>
  <c r="AB130" i="1"/>
  <c r="Z130" i="1"/>
  <c r="Y130" i="1"/>
  <c r="W130" i="1"/>
  <c r="V130" i="1"/>
  <c r="AM130" i="1" s="1"/>
  <c r="T130" i="1"/>
  <c r="S130" i="1"/>
  <c r="BM129" i="1"/>
  <c r="BL129" i="1"/>
  <c r="BF129" i="1"/>
  <c r="BE129" i="1"/>
  <c r="AY129" i="1"/>
  <c r="AX129" i="1"/>
  <c r="AF129" i="1"/>
  <c r="AE129" i="1"/>
  <c r="AC129" i="1"/>
  <c r="AB129" i="1"/>
  <c r="Z129" i="1"/>
  <c r="Y129" i="1"/>
  <c r="W129" i="1"/>
  <c r="V129" i="1"/>
  <c r="AM129" i="1" s="1"/>
  <c r="T129" i="1"/>
  <c r="S129" i="1"/>
  <c r="BM128" i="1"/>
  <c r="BL128" i="1"/>
  <c r="BF128" i="1"/>
  <c r="BE128" i="1"/>
  <c r="AY128" i="1"/>
  <c r="AX128" i="1"/>
  <c r="AF128" i="1"/>
  <c r="AE128" i="1"/>
  <c r="AC128" i="1"/>
  <c r="AB128" i="1"/>
  <c r="Z128" i="1"/>
  <c r="Y128" i="1"/>
  <c r="W128" i="1"/>
  <c r="V128" i="1"/>
  <c r="AM128" i="1" s="1"/>
  <c r="T128" i="1"/>
  <c r="S128" i="1"/>
  <c r="BM127" i="1"/>
  <c r="BO127" i="1" s="1"/>
  <c r="BL127" i="1"/>
  <c r="BF127" i="1"/>
  <c r="BE127" i="1"/>
  <c r="AF127" i="1"/>
  <c r="AE127" i="1"/>
  <c r="AC127" i="1"/>
  <c r="AB127" i="1"/>
  <c r="Z127" i="1"/>
  <c r="Y127" i="1"/>
  <c r="AN127" i="1" s="1"/>
  <c r="W127" i="1"/>
  <c r="V127" i="1"/>
  <c r="AM127" i="1" s="1"/>
  <c r="T127" i="1"/>
  <c r="S127" i="1"/>
  <c r="BM126" i="1"/>
  <c r="BO126" i="1" s="1"/>
  <c r="BL126" i="1"/>
  <c r="BF126" i="1"/>
  <c r="BE126" i="1"/>
  <c r="AY126" i="1"/>
  <c r="AX126" i="1"/>
  <c r="AF126" i="1"/>
  <c r="AE126" i="1"/>
  <c r="AC126" i="1"/>
  <c r="AB126" i="1"/>
  <c r="Z126" i="1"/>
  <c r="Y126" i="1"/>
  <c r="AN126" i="1" s="1"/>
  <c r="W126" i="1"/>
  <c r="V126" i="1"/>
  <c r="T126" i="1"/>
  <c r="S126" i="1"/>
  <c r="BM125" i="1"/>
  <c r="BL125" i="1"/>
  <c r="BF125" i="1"/>
  <c r="BE125" i="1"/>
  <c r="AY125" i="1"/>
  <c r="AX125" i="1"/>
  <c r="AF125" i="1"/>
  <c r="AE125" i="1"/>
  <c r="AC125" i="1"/>
  <c r="AB125" i="1"/>
  <c r="Z125" i="1"/>
  <c r="Y125" i="1"/>
  <c r="AN125" i="1" s="1"/>
  <c r="W125" i="1"/>
  <c r="V125" i="1"/>
  <c r="T125" i="1"/>
  <c r="S125" i="1"/>
  <c r="BM124" i="1"/>
  <c r="BO124" i="1" s="1"/>
  <c r="BL124" i="1"/>
  <c r="BF124" i="1"/>
  <c r="BE124" i="1"/>
  <c r="AY124" i="1"/>
  <c r="AX124" i="1"/>
  <c r="AF124" i="1"/>
  <c r="AE124" i="1"/>
  <c r="AC124" i="1"/>
  <c r="AB124" i="1"/>
  <c r="Z124" i="1"/>
  <c r="Y124" i="1"/>
  <c r="AN124" i="1" s="1"/>
  <c r="W124" i="1"/>
  <c r="V124" i="1"/>
  <c r="T124" i="1"/>
  <c r="S124" i="1"/>
  <c r="BM123" i="1"/>
  <c r="BL123" i="1"/>
  <c r="BF123" i="1"/>
  <c r="BE123" i="1"/>
  <c r="AY123" i="1"/>
  <c r="AX123" i="1"/>
  <c r="AF123" i="1"/>
  <c r="AE123" i="1"/>
  <c r="AC123" i="1"/>
  <c r="AB123" i="1"/>
  <c r="Z123" i="1"/>
  <c r="Y123" i="1"/>
  <c r="AN123" i="1" s="1"/>
  <c r="W123" i="1"/>
  <c r="V123" i="1"/>
  <c r="T123" i="1"/>
  <c r="S123" i="1"/>
  <c r="BM122" i="1"/>
  <c r="BL122" i="1"/>
  <c r="BF122" i="1"/>
  <c r="BE122" i="1"/>
  <c r="AF122" i="1"/>
  <c r="AE122" i="1"/>
  <c r="AC122" i="1"/>
  <c r="AB122" i="1"/>
  <c r="Z122" i="1"/>
  <c r="Y122" i="1"/>
  <c r="AN122" i="1" s="1"/>
  <c r="W122" i="1"/>
  <c r="V122" i="1"/>
  <c r="AM122" i="1" s="1"/>
  <c r="T122" i="1"/>
  <c r="S122" i="1"/>
  <c r="BM121" i="1"/>
  <c r="BL121" i="1"/>
  <c r="BF121" i="1"/>
  <c r="BE121" i="1"/>
  <c r="AY121" i="1"/>
  <c r="AX121" i="1"/>
  <c r="AF121" i="1"/>
  <c r="AE121" i="1"/>
  <c r="AC121" i="1"/>
  <c r="AB121" i="1"/>
  <c r="Z121" i="1"/>
  <c r="Y121" i="1"/>
  <c r="W121" i="1"/>
  <c r="V121" i="1"/>
  <c r="AM121" i="1" s="1"/>
  <c r="T121" i="1"/>
  <c r="S121" i="1"/>
  <c r="BM120" i="1"/>
  <c r="BL120" i="1"/>
  <c r="BF120" i="1"/>
  <c r="BE120" i="1"/>
  <c r="AY120" i="1"/>
  <c r="AX120" i="1"/>
  <c r="AF120" i="1"/>
  <c r="AE120" i="1"/>
  <c r="AC120" i="1"/>
  <c r="AB120" i="1"/>
  <c r="Z120" i="1"/>
  <c r="Y120" i="1"/>
  <c r="W120" i="1"/>
  <c r="V120" i="1"/>
  <c r="AM120" i="1" s="1"/>
  <c r="T120" i="1"/>
  <c r="S120" i="1"/>
  <c r="BM119" i="1"/>
  <c r="BL119" i="1"/>
  <c r="BF119" i="1"/>
  <c r="BE119" i="1"/>
  <c r="AY119" i="1"/>
  <c r="AX119" i="1"/>
  <c r="AF119" i="1"/>
  <c r="AE119" i="1"/>
  <c r="AC119" i="1"/>
  <c r="AB119" i="1"/>
  <c r="Z119" i="1"/>
  <c r="Y119" i="1"/>
  <c r="W119" i="1"/>
  <c r="V119" i="1"/>
  <c r="AM119" i="1" s="1"/>
  <c r="T119" i="1"/>
  <c r="S119" i="1"/>
  <c r="AF118" i="1"/>
  <c r="AE118" i="1"/>
  <c r="AC118" i="1"/>
  <c r="AB118" i="1"/>
  <c r="Z118" i="1"/>
  <c r="Y118" i="1"/>
  <c r="AN118" i="1" s="1"/>
  <c r="W118" i="1"/>
  <c r="V118" i="1"/>
  <c r="AM118" i="1" s="1"/>
  <c r="T118" i="1"/>
  <c r="S118" i="1"/>
  <c r="BM117" i="1"/>
  <c r="BO117" i="1" s="1"/>
  <c r="BL117" i="1"/>
  <c r="BF117" i="1"/>
  <c r="BE117" i="1"/>
  <c r="AY117" i="1"/>
  <c r="AX117" i="1"/>
  <c r="AF117" i="1"/>
  <c r="AE117" i="1"/>
  <c r="AC117" i="1"/>
  <c r="AB117" i="1"/>
  <c r="Z117" i="1"/>
  <c r="Y117" i="1"/>
  <c r="AN117" i="1" s="1"/>
  <c r="W117" i="1"/>
  <c r="V117" i="1"/>
  <c r="T117" i="1"/>
  <c r="S117" i="1"/>
  <c r="BM116" i="1"/>
  <c r="BL116" i="1"/>
  <c r="BF116" i="1"/>
  <c r="BE116" i="1"/>
  <c r="AY116" i="1"/>
  <c r="AX116" i="1"/>
  <c r="AF116" i="1"/>
  <c r="AE116" i="1"/>
  <c r="AC116" i="1"/>
  <c r="AB116" i="1"/>
  <c r="Z116" i="1"/>
  <c r="Y116" i="1"/>
  <c r="AN116" i="1" s="1"/>
  <c r="W116" i="1"/>
  <c r="V116" i="1"/>
  <c r="T116" i="1"/>
  <c r="S116" i="1"/>
  <c r="BM115" i="1"/>
  <c r="BL115" i="1"/>
  <c r="BF115" i="1"/>
  <c r="BE115" i="1"/>
  <c r="AY115" i="1"/>
  <c r="AX115" i="1"/>
  <c r="AF115" i="1"/>
  <c r="AE115" i="1"/>
  <c r="AC115" i="1"/>
  <c r="AB115" i="1"/>
  <c r="Z115" i="1"/>
  <c r="Y115" i="1"/>
  <c r="AN115" i="1" s="1"/>
  <c r="W115" i="1"/>
  <c r="V115" i="1"/>
  <c r="T115" i="1"/>
  <c r="S115" i="1"/>
  <c r="BM114" i="1"/>
  <c r="BL114" i="1"/>
  <c r="BF114" i="1"/>
  <c r="BE114" i="1"/>
  <c r="AY114" i="1"/>
  <c r="AX114" i="1"/>
  <c r="AF114" i="1"/>
  <c r="AE114" i="1"/>
  <c r="AC114" i="1"/>
  <c r="AB114" i="1"/>
  <c r="Z114" i="1"/>
  <c r="Y114" i="1"/>
  <c r="AN114" i="1" s="1"/>
  <c r="W114" i="1"/>
  <c r="V114" i="1"/>
  <c r="T114" i="1"/>
  <c r="S114" i="1"/>
  <c r="BM113" i="1"/>
  <c r="BO113" i="1" s="1"/>
  <c r="BL113" i="1"/>
  <c r="BF113" i="1"/>
  <c r="BE113" i="1"/>
  <c r="AY113" i="1"/>
  <c r="AX113" i="1"/>
  <c r="AF113" i="1"/>
  <c r="AE113" i="1"/>
  <c r="AC113" i="1"/>
  <c r="AB113" i="1"/>
  <c r="Z113" i="1"/>
  <c r="Y113" i="1"/>
  <c r="W113" i="1"/>
  <c r="V113" i="1"/>
  <c r="T113" i="1"/>
  <c r="S113" i="1"/>
  <c r="BM112" i="1"/>
  <c r="BL112" i="1"/>
  <c r="BF112" i="1"/>
  <c r="BE112" i="1"/>
  <c r="AY112" i="1"/>
  <c r="AX112" i="1"/>
  <c r="AF112" i="1"/>
  <c r="AE112" i="1"/>
  <c r="AC112" i="1"/>
  <c r="AB112" i="1"/>
  <c r="Z112" i="1"/>
  <c r="Y112" i="1"/>
  <c r="W112" i="1"/>
  <c r="V112" i="1"/>
  <c r="T112" i="1"/>
  <c r="S112" i="1"/>
  <c r="BM111" i="1"/>
  <c r="BO111" i="1" s="1"/>
  <c r="BL111" i="1"/>
  <c r="BF111" i="1"/>
  <c r="BE111" i="1"/>
  <c r="AY111" i="1"/>
  <c r="AX111" i="1"/>
  <c r="AF111" i="1"/>
  <c r="AE111" i="1"/>
  <c r="AC111" i="1"/>
  <c r="AB111" i="1"/>
  <c r="Z111" i="1"/>
  <c r="Y111" i="1"/>
  <c r="W111" i="1"/>
  <c r="V111" i="1"/>
  <c r="T111" i="1"/>
  <c r="S111" i="1"/>
  <c r="BM110" i="1"/>
  <c r="BO110" i="1" s="1"/>
  <c r="BL110" i="1"/>
  <c r="BF110" i="1"/>
  <c r="BE110" i="1"/>
  <c r="AY110" i="1"/>
  <c r="AX110" i="1"/>
  <c r="AF110" i="1"/>
  <c r="AE110" i="1"/>
  <c r="AC110" i="1"/>
  <c r="AB110" i="1"/>
  <c r="Z110" i="1"/>
  <c r="Y110" i="1"/>
  <c r="W110" i="1"/>
  <c r="V110" i="1"/>
  <c r="T110" i="1"/>
  <c r="S110" i="1"/>
  <c r="BM109" i="1"/>
  <c r="BL109" i="1"/>
  <c r="BF109" i="1"/>
  <c r="BE109" i="1"/>
  <c r="AY109" i="1"/>
  <c r="AX109" i="1"/>
  <c r="AF109" i="1"/>
  <c r="AE109" i="1"/>
  <c r="AC109" i="1"/>
  <c r="AB109" i="1"/>
  <c r="Z109" i="1"/>
  <c r="Y109" i="1"/>
  <c r="W109" i="1"/>
  <c r="V109" i="1"/>
  <c r="T109" i="1"/>
  <c r="S109" i="1"/>
  <c r="BM108" i="1"/>
  <c r="BO108" i="1" s="1"/>
  <c r="BL108" i="1"/>
  <c r="BF108" i="1"/>
  <c r="BE108" i="1"/>
  <c r="AY108" i="1"/>
  <c r="AX108" i="1"/>
  <c r="AF108" i="1"/>
  <c r="AE108" i="1"/>
  <c r="AC108" i="1"/>
  <c r="AB108" i="1"/>
  <c r="Z108" i="1"/>
  <c r="Y108" i="1"/>
  <c r="W108" i="1"/>
  <c r="V108" i="1"/>
  <c r="T108" i="1"/>
  <c r="S108" i="1"/>
  <c r="BM107" i="1"/>
  <c r="BO107" i="1" s="1"/>
  <c r="BL107" i="1"/>
  <c r="BF107" i="1"/>
  <c r="BE107" i="1"/>
  <c r="AY107" i="1"/>
  <c r="AX107" i="1"/>
  <c r="AF107" i="1"/>
  <c r="AE107" i="1"/>
  <c r="AC107" i="1"/>
  <c r="AB107" i="1"/>
  <c r="Z107" i="1"/>
  <c r="Y107" i="1"/>
  <c r="W107" i="1"/>
  <c r="V107" i="1"/>
  <c r="T107" i="1"/>
  <c r="S107" i="1"/>
  <c r="BM106" i="1"/>
  <c r="BL106" i="1"/>
  <c r="BF106" i="1"/>
  <c r="BE106" i="1"/>
  <c r="AY106" i="1"/>
  <c r="AX106" i="1"/>
  <c r="AF106" i="1"/>
  <c r="AE106" i="1"/>
  <c r="AC106" i="1"/>
  <c r="AB106" i="1"/>
  <c r="Z106" i="1"/>
  <c r="Y106" i="1"/>
  <c r="W106" i="1"/>
  <c r="V106" i="1"/>
  <c r="T106" i="1"/>
  <c r="S106" i="1"/>
  <c r="BM105" i="1"/>
  <c r="BL105" i="1"/>
  <c r="BF105" i="1"/>
  <c r="BE105" i="1"/>
  <c r="AY105" i="1"/>
  <c r="AX105" i="1"/>
  <c r="AF105" i="1"/>
  <c r="AE105" i="1"/>
  <c r="AC105" i="1"/>
  <c r="AB105" i="1"/>
  <c r="Z105" i="1"/>
  <c r="Y105" i="1"/>
  <c r="W105" i="1"/>
  <c r="V105" i="1"/>
  <c r="T105" i="1"/>
  <c r="S105" i="1"/>
  <c r="BM104" i="1"/>
  <c r="BL104" i="1"/>
  <c r="BF104" i="1"/>
  <c r="BE104" i="1"/>
  <c r="AY104" i="1"/>
  <c r="AX104" i="1"/>
  <c r="AF104" i="1"/>
  <c r="AE104" i="1"/>
  <c r="AC104" i="1"/>
  <c r="AB104" i="1"/>
  <c r="Z104" i="1"/>
  <c r="Y104" i="1"/>
  <c r="W104" i="1"/>
  <c r="V104" i="1"/>
  <c r="T104" i="1"/>
  <c r="S104" i="1"/>
  <c r="BM103" i="1"/>
  <c r="BL103" i="1"/>
  <c r="BF103" i="1"/>
  <c r="BE103" i="1"/>
  <c r="AY103" i="1"/>
  <c r="AX103" i="1"/>
  <c r="AF103" i="1"/>
  <c r="AE103" i="1"/>
  <c r="AC103" i="1"/>
  <c r="AB103" i="1"/>
  <c r="Z103" i="1"/>
  <c r="Y103" i="1"/>
  <c r="W103" i="1"/>
  <c r="V103" i="1"/>
  <c r="T103" i="1"/>
  <c r="S103" i="1"/>
  <c r="BM102" i="1"/>
  <c r="BL102" i="1"/>
  <c r="BF102" i="1"/>
  <c r="BE102" i="1"/>
  <c r="AY102" i="1"/>
  <c r="AX102" i="1"/>
  <c r="AF102" i="1"/>
  <c r="AE102" i="1"/>
  <c r="AC102" i="1"/>
  <c r="AB102" i="1"/>
  <c r="Z102" i="1"/>
  <c r="Y102" i="1"/>
  <c r="W102" i="1"/>
  <c r="V102" i="1"/>
  <c r="T102" i="1"/>
  <c r="S102" i="1"/>
  <c r="BM101" i="1"/>
  <c r="BL101" i="1"/>
  <c r="BF101" i="1"/>
  <c r="BE101" i="1"/>
  <c r="AY101" i="1"/>
  <c r="AX101" i="1"/>
  <c r="AF101" i="1"/>
  <c r="AE101" i="1"/>
  <c r="AC101" i="1"/>
  <c r="AB101" i="1"/>
  <c r="Z101" i="1"/>
  <c r="Y101" i="1"/>
  <c r="W101" i="1"/>
  <c r="V101" i="1"/>
  <c r="T101" i="1"/>
  <c r="S101" i="1"/>
  <c r="BM100" i="1"/>
  <c r="BL100" i="1"/>
  <c r="BF100" i="1"/>
  <c r="BE100" i="1"/>
  <c r="AY100" i="1"/>
  <c r="AX100" i="1"/>
  <c r="AF100" i="1"/>
  <c r="AE100" i="1"/>
  <c r="AC100" i="1"/>
  <c r="AB100" i="1"/>
  <c r="Z100" i="1"/>
  <c r="Y100" i="1"/>
  <c r="W100" i="1"/>
  <c r="V100" i="1"/>
  <c r="T100" i="1"/>
  <c r="S100" i="1"/>
  <c r="BM99" i="1"/>
  <c r="BL99" i="1"/>
  <c r="BF99" i="1"/>
  <c r="BE99" i="1"/>
  <c r="AY99" i="1"/>
  <c r="AX99" i="1"/>
  <c r="AF99" i="1"/>
  <c r="AE99" i="1"/>
  <c r="AC99" i="1"/>
  <c r="AB99" i="1"/>
  <c r="Z99" i="1"/>
  <c r="Y99" i="1"/>
  <c r="W99" i="1"/>
  <c r="V99" i="1"/>
  <c r="T99" i="1"/>
  <c r="S99" i="1"/>
  <c r="BM98" i="1"/>
  <c r="BL98" i="1"/>
  <c r="BF98" i="1"/>
  <c r="BE98" i="1"/>
  <c r="AY98" i="1"/>
  <c r="AX98" i="1"/>
  <c r="AF98" i="1"/>
  <c r="AE98" i="1"/>
  <c r="AC98" i="1"/>
  <c r="AB98" i="1"/>
  <c r="Z98" i="1"/>
  <c r="Y98" i="1"/>
  <c r="W98" i="1"/>
  <c r="V98" i="1"/>
  <c r="T98" i="1"/>
  <c r="S98" i="1"/>
  <c r="BM97" i="1"/>
  <c r="BL97" i="1"/>
  <c r="BF97" i="1"/>
  <c r="BE97" i="1"/>
  <c r="AY97" i="1"/>
  <c r="AX97" i="1"/>
  <c r="AF97" i="1"/>
  <c r="AE97" i="1"/>
  <c r="AC97" i="1"/>
  <c r="AB97" i="1"/>
  <c r="Z97" i="1"/>
  <c r="Y97" i="1"/>
  <c r="W97" i="1"/>
  <c r="V97" i="1"/>
  <c r="T97" i="1"/>
  <c r="S97" i="1"/>
  <c r="BF96" i="1"/>
  <c r="BE96" i="1"/>
  <c r="AY96" i="1"/>
  <c r="AX96" i="1"/>
  <c r="AF96" i="1"/>
  <c r="AE96" i="1"/>
  <c r="AC96" i="1"/>
  <c r="AB96" i="1"/>
  <c r="Z96" i="1"/>
  <c r="Y96" i="1"/>
  <c r="W96" i="1"/>
  <c r="V96" i="1"/>
  <c r="T96" i="1"/>
  <c r="S96" i="1"/>
  <c r="BM95" i="1"/>
  <c r="BL95" i="1"/>
  <c r="BF95" i="1"/>
  <c r="BE95" i="1"/>
  <c r="AY95" i="1"/>
  <c r="AX95" i="1"/>
  <c r="AF95" i="1"/>
  <c r="AE95" i="1"/>
  <c r="AC95" i="1"/>
  <c r="AB95" i="1"/>
  <c r="Z95" i="1"/>
  <c r="Y95" i="1"/>
  <c r="W95" i="1"/>
  <c r="V95" i="1"/>
  <c r="T95" i="1"/>
  <c r="S95" i="1"/>
  <c r="BM94" i="1"/>
  <c r="BL94" i="1"/>
  <c r="BF94" i="1"/>
  <c r="BE94" i="1"/>
  <c r="AY94" i="1"/>
  <c r="AX94" i="1"/>
  <c r="AF94" i="1"/>
  <c r="AE94" i="1"/>
  <c r="AC94" i="1"/>
  <c r="AB94" i="1"/>
  <c r="Z94" i="1"/>
  <c r="Y94" i="1"/>
  <c r="W94" i="1"/>
  <c r="V94" i="1"/>
  <c r="T94" i="1"/>
  <c r="S94" i="1"/>
  <c r="BM93" i="1"/>
  <c r="BL93" i="1"/>
  <c r="BF93" i="1"/>
  <c r="BE93" i="1"/>
  <c r="AY93" i="1"/>
  <c r="AX93" i="1"/>
  <c r="AF93" i="1"/>
  <c r="AE93" i="1"/>
  <c r="AC93" i="1"/>
  <c r="AB93" i="1"/>
  <c r="Z93" i="1"/>
  <c r="Y93" i="1"/>
  <c r="W93" i="1"/>
  <c r="V93" i="1"/>
  <c r="AM93" i="1" s="1"/>
  <c r="T93" i="1"/>
  <c r="S93" i="1"/>
  <c r="BM92" i="1"/>
  <c r="BO92" i="1" s="1"/>
  <c r="BL92" i="1"/>
  <c r="BF92" i="1"/>
  <c r="BE92" i="1"/>
  <c r="AY92" i="1"/>
  <c r="AX92" i="1"/>
  <c r="AF92" i="1"/>
  <c r="AE92" i="1"/>
  <c r="AC92" i="1"/>
  <c r="AB92" i="1"/>
  <c r="Z92" i="1"/>
  <c r="Y92" i="1"/>
  <c r="W92" i="1"/>
  <c r="V92" i="1"/>
  <c r="AM92" i="1" s="1"/>
  <c r="T92" i="1"/>
  <c r="S92" i="1"/>
  <c r="BM91" i="1"/>
  <c r="BL91" i="1"/>
  <c r="BF91" i="1"/>
  <c r="BE91" i="1"/>
  <c r="AY91" i="1"/>
  <c r="AX91" i="1"/>
  <c r="AF91" i="1"/>
  <c r="AE91" i="1"/>
  <c r="AC91" i="1"/>
  <c r="AB91" i="1"/>
  <c r="Z91" i="1"/>
  <c r="Y91" i="1"/>
  <c r="W91" i="1"/>
  <c r="V91" i="1"/>
  <c r="AM91" i="1" s="1"/>
  <c r="T91" i="1"/>
  <c r="S91" i="1"/>
  <c r="BM90" i="1"/>
  <c r="BL90" i="1"/>
  <c r="BF90" i="1"/>
  <c r="BE90" i="1"/>
  <c r="AY90" i="1"/>
  <c r="AX90" i="1"/>
  <c r="AF90" i="1"/>
  <c r="AE90" i="1"/>
  <c r="AC90" i="1"/>
  <c r="AB90" i="1"/>
  <c r="Z90" i="1"/>
  <c r="Y90" i="1"/>
  <c r="W90" i="1"/>
  <c r="V90" i="1"/>
  <c r="AM90" i="1" s="1"/>
  <c r="T90" i="1"/>
  <c r="S90" i="1"/>
  <c r="BM89" i="1"/>
  <c r="BO89" i="1" s="1"/>
  <c r="BL89" i="1"/>
  <c r="AY89" i="1"/>
  <c r="AX89" i="1"/>
  <c r="AF89" i="1"/>
  <c r="AE89" i="1"/>
  <c r="AC89" i="1"/>
  <c r="AB89" i="1"/>
  <c r="Z89" i="1"/>
  <c r="Y89" i="1"/>
  <c r="W89" i="1"/>
  <c r="V89" i="1"/>
  <c r="AM89" i="1" s="1"/>
  <c r="T89" i="1"/>
  <c r="S89" i="1"/>
  <c r="BM88" i="1"/>
  <c r="BL88" i="1"/>
  <c r="BF88" i="1"/>
  <c r="BE88" i="1"/>
  <c r="AY88" i="1"/>
  <c r="AX88" i="1"/>
  <c r="AF88" i="1"/>
  <c r="AE88" i="1"/>
  <c r="AC88" i="1"/>
  <c r="AB88" i="1"/>
  <c r="Z88" i="1"/>
  <c r="Y88" i="1"/>
  <c r="AN88" i="1" s="1"/>
  <c r="W88" i="1"/>
  <c r="V88" i="1"/>
  <c r="T88" i="1"/>
  <c r="S88" i="1"/>
  <c r="BM87" i="1"/>
  <c r="BL87" i="1"/>
  <c r="BF87" i="1"/>
  <c r="BE87" i="1"/>
  <c r="AY87" i="1"/>
  <c r="AX87" i="1"/>
  <c r="AF87" i="1"/>
  <c r="AE87" i="1"/>
  <c r="AC87" i="1"/>
  <c r="AB87" i="1"/>
  <c r="Z87" i="1"/>
  <c r="Y87" i="1"/>
  <c r="AN87" i="1" s="1"/>
  <c r="W87" i="1"/>
  <c r="V87" i="1"/>
  <c r="T87" i="1"/>
  <c r="S87" i="1"/>
  <c r="BM86" i="1"/>
  <c r="BO86" i="1" s="1"/>
  <c r="BL86" i="1"/>
  <c r="BF86" i="1"/>
  <c r="BE86" i="1"/>
  <c r="AY86" i="1"/>
  <c r="AX86" i="1"/>
  <c r="AF86" i="1"/>
  <c r="AE86" i="1"/>
  <c r="AC86" i="1"/>
  <c r="AB86" i="1"/>
  <c r="Z86" i="1"/>
  <c r="Y86" i="1"/>
  <c r="AN86" i="1" s="1"/>
  <c r="W86" i="1"/>
  <c r="V86" i="1"/>
  <c r="T86" i="1"/>
  <c r="S86" i="1"/>
  <c r="BM85" i="1"/>
  <c r="BL85" i="1"/>
  <c r="BF85" i="1"/>
  <c r="BE85" i="1"/>
  <c r="AY85" i="1"/>
  <c r="AX85" i="1"/>
  <c r="AF85" i="1"/>
  <c r="AE85" i="1"/>
  <c r="AC85" i="1"/>
  <c r="AB85" i="1"/>
  <c r="Z85" i="1"/>
  <c r="Y85" i="1"/>
  <c r="AN85" i="1" s="1"/>
  <c r="W85" i="1"/>
  <c r="V85" i="1"/>
  <c r="T85" i="1"/>
  <c r="S85" i="1"/>
  <c r="BM84" i="1"/>
  <c r="BL84" i="1"/>
  <c r="BF84" i="1"/>
  <c r="BE84" i="1"/>
  <c r="AY84" i="1"/>
  <c r="AX84" i="1"/>
  <c r="AF84" i="1"/>
  <c r="AE84" i="1"/>
  <c r="AC84" i="1"/>
  <c r="AB84" i="1"/>
  <c r="Z84" i="1"/>
  <c r="Y84" i="1"/>
  <c r="W84" i="1"/>
  <c r="V84" i="1"/>
  <c r="T84" i="1"/>
  <c r="S84" i="1"/>
  <c r="BM83" i="1"/>
  <c r="BL83" i="1"/>
  <c r="BF83" i="1"/>
  <c r="BE83" i="1"/>
  <c r="AY83" i="1"/>
  <c r="AX83" i="1"/>
  <c r="AF83" i="1"/>
  <c r="AE83" i="1"/>
  <c r="AC83" i="1"/>
  <c r="AB83" i="1"/>
  <c r="Z83" i="1"/>
  <c r="Y83" i="1"/>
  <c r="W83" i="1"/>
  <c r="V83" i="1"/>
  <c r="AM83" i="1" s="1"/>
  <c r="T83" i="1"/>
  <c r="S83" i="1"/>
  <c r="BM82" i="1"/>
  <c r="BL82" i="1"/>
  <c r="BF82" i="1"/>
  <c r="BE82" i="1"/>
  <c r="AY82" i="1"/>
  <c r="AX82" i="1"/>
  <c r="AF82" i="1"/>
  <c r="AE82" i="1"/>
  <c r="AC82" i="1"/>
  <c r="AB82" i="1"/>
  <c r="Z82" i="1"/>
  <c r="Y82" i="1"/>
  <c r="W82" i="1"/>
  <c r="V82" i="1"/>
  <c r="AM82" i="1" s="1"/>
  <c r="T82" i="1"/>
  <c r="S82" i="1"/>
  <c r="BM81" i="1"/>
  <c r="BL81" i="1"/>
  <c r="BF81" i="1"/>
  <c r="BE81" i="1"/>
  <c r="AY81" i="1"/>
  <c r="AX81" i="1"/>
  <c r="AF81" i="1"/>
  <c r="AE81" i="1"/>
  <c r="AC81" i="1"/>
  <c r="AB81" i="1"/>
  <c r="Z81" i="1"/>
  <c r="Y81" i="1"/>
  <c r="W81" i="1"/>
  <c r="V81" i="1"/>
  <c r="AM81" i="1" s="1"/>
  <c r="T81" i="1"/>
  <c r="S81" i="1"/>
  <c r="BM80" i="1"/>
  <c r="BO80" i="1" s="1"/>
  <c r="BL80" i="1"/>
  <c r="BF80" i="1"/>
  <c r="BE80" i="1"/>
  <c r="AY80" i="1"/>
  <c r="AX80" i="1"/>
  <c r="AF80" i="1"/>
  <c r="AE80" i="1"/>
  <c r="AC80" i="1"/>
  <c r="AB80" i="1"/>
  <c r="Z80" i="1"/>
  <c r="Y80" i="1"/>
  <c r="AN80" i="1" s="1"/>
  <c r="W80" i="1"/>
  <c r="V80" i="1"/>
  <c r="T80" i="1"/>
  <c r="S80" i="1"/>
  <c r="BF79" i="1"/>
  <c r="BE79" i="1"/>
  <c r="AY79" i="1"/>
  <c r="AX79" i="1"/>
  <c r="AF79" i="1"/>
  <c r="AE79" i="1"/>
  <c r="AC79" i="1"/>
  <c r="AB79" i="1"/>
  <c r="Z79" i="1"/>
  <c r="Y79" i="1"/>
  <c r="AN79" i="1" s="1"/>
  <c r="W79" i="1"/>
  <c r="V79" i="1"/>
  <c r="T79" i="1"/>
  <c r="S79" i="1"/>
  <c r="BM78" i="1"/>
  <c r="BL78" i="1"/>
  <c r="BF78" i="1"/>
  <c r="BE78" i="1"/>
  <c r="AY78" i="1"/>
  <c r="AX78" i="1"/>
  <c r="AF78" i="1"/>
  <c r="AE78" i="1"/>
  <c r="AC78" i="1"/>
  <c r="AB78" i="1"/>
  <c r="Z78" i="1"/>
  <c r="Y78" i="1"/>
  <c r="AN78" i="1" s="1"/>
  <c r="W78" i="1"/>
  <c r="V78" i="1"/>
  <c r="T78" i="1"/>
  <c r="S78" i="1"/>
  <c r="BM77" i="1"/>
  <c r="BL77" i="1"/>
  <c r="BF77" i="1"/>
  <c r="BE77" i="1"/>
  <c r="AY77" i="1"/>
  <c r="AX77" i="1"/>
  <c r="AF77" i="1"/>
  <c r="AE77" i="1"/>
  <c r="AC77" i="1"/>
  <c r="AB77" i="1"/>
  <c r="Z77" i="1"/>
  <c r="Y77" i="1"/>
  <c r="AN77" i="1" s="1"/>
  <c r="W77" i="1"/>
  <c r="V77" i="1"/>
  <c r="T77" i="1"/>
  <c r="S77" i="1"/>
  <c r="BM76" i="1"/>
  <c r="BO76" i="1" s="1"/>
  <c r="BL76" i="1"/>
  <c r="BF76" i="1"/>
  <c r="BE76" i="1"/>
  <c r="AY76" i="1"/>
  <c r="AX76" i="1"/>
  <c r="AF76" i="1"/>
  <c r="AE76" i="1"/>
  <c r="AC76" i="1"/>
  <c r="AB76" i="1"/>
  <c r="Z76" i="1"/>
  <c r="Y76" i="1"/>
  <c r="AN76" i="1" s="1"/>
  <c r="W76" i="1"/>
  <c r="V76" i="1"/>
  <c r="T76" i="1"/>
  <c r="S76" i="1"/>
  <c r="BM75" i="1"/>
  <c r="BL75" i="1"/>
  <c r="BF75" i="1"/>
  <c r="BE75" i="1"/>
  <c r="AY75" i="1"/>
  <c r="AX75" i="1"/>
  <c r="AF75" i="1"/>
  <c r="AE75" i="1"/>
  <c r="AC75" i="1"/>
  <c r="AB75" i="1"/>
  <c r="Z75" i="1"/>
  <c r="Y75" i="1"/>
  <c r="W75" i="1"/>
  <c r="V75" i="1"/>
  <c r="T75" i="1"/>
  <c r="S75" i="1"/>
  <c r="CD72" i="1"/>
  <c r="CC72" i="1"/>
  <c r="CB72" i="1"/>
  <c r="CA72" i="1"/>
  <c r="BZ72" i="1"/>
  <c r="BY72" i="1"/>
  <c r="BM72" i="1"/>
  <c r="BL72" i="1"/>
  <c r="BF72" i="1"/>
  <c r="BE72" i="1"/>
  <c r="AY72" i="1"/>
  <c r="AX72" i="1"/>
  <c r="AF72" i="1"/>
  <c r="AE72" i="1"/>
  <c r="AC72" i="1"/>
  <c r="AB72" i="1"/>
  <c r="Z72" i="1"/>
  <c r="Y72" i="1"/>
  <c r="AN72" i="1" s="1"/>
  <c r="W72" i="1"/>
  <c r="V72" i="1"/>
  <c r="T72" i="1"/>
  <c r="S72" i="1"/>
  <c r="CD71" i="1"/>
  <c r="CC71" i="1"/>
  <c r="CB71" i="1"/>
  <c r="CA71" i="1"/>
  <c r="BZ71" i="1"/>
  <c r="BY71" i="1"/>
  <c r="BM71" i="1"/>
  <c r="BL71" i="1"/>
  <c r="BF71" i="1"/>
  <c r="BE71" i="1"/>
  <c r="AY71" i="1"/>
  <c r="AX71" i="1"/>
  <c r="AF71" i="1"/>
  <c r="AE71" i="1"/>
  <c r="AC71" i="1"/>
  <c r="AB71" i="1"/>
  <c r="Z71" i="1"/>
  <c r="Y71" i="1"/>
  <c r="AN71" i="1" s="1"/>
  <c r="W71" i="1"/>
  <c r="V71" i="1"/>
  <c r="T71" i="1"/>
  <c r="S71" i="1"/>
  <c r="CD70" i="1"/>
  <c r="CC70" i="1"/>
  <c r="CB70" i="1"/>
  <c r="CA70" i="1"/>
  <c r="BZ70" i="1"/>
  <c r="BY70" i="1"/>
  <c r="BM70" i="1"/>
  <c r="BO70" i="1" s="1"/>
  <c r="BL70" i="1"/>
  <c r="BF70" i="1"/>
  <c r="BE70" i="1"/>
  <c r="AY70" i="1"/>
  <c r="AX70" i="1"/>
  <c r="AF70" i="1"/>
  <c r="AE70" i="1"/>
  <c r="AC70" i="1"/>
  <c r="AB70" i="1"/>
  <c r="Z70" i="1"/>
  <c r="Y70" i="1"/>
  <c r="AN70" i="1" s="1"/>
  <c r="W70" i="1"/>
  <c r="V70" i="1"/>
  <c r="T70" i="1"/>
  <c r="S70" i="1"/>
  <c r="CD69" i="1"/>
  <c r="CC69" i="1"/>
  <c r="CB69" i="1"/>
  <c r="CA69" i="1"/>
  <c r="BZ69" i="1"/>
  <c r="BY69" i="1"/>
  <c r="BM69" i="1"/>
  <c r="BO69" i="1" s="1"/>
  <c r="BL69" i="1"/>
  <c r="BF69" i="1"/>
  <c r="BE69" i="1"/>
  <c r="AY69" i="1"/>
  <c r="AX69" i="1"/>
  <c r="AF69" i="1"/>
  <c r="AE69" i="1"/>
  <c r="AC69" i="1"/>
  <c r="AB69" i="1"/>
  <c r="Z69" i="1"/>
  <c r="Y69" i="1"/>
  <c r="AN69" i="1" s="1"/>
  <c r="W69" i="1"/>
  <c r="V69" i="1"/>
  <c r="T69" i="1"/>
  <c r="S69" i="1"/>
  <c r="CD68" i="1"/>
  <c r="CC68" i="1"/>
  <c r="CB68" i="1"/>
  <c r="CA68" i="1"/>
  <c r="BZ68" i="1"/>
  <c r="BY68" i="1"/>
  <c r="BM68" i="1"/>
  <c r="BO68" i="1" s="1"/>
  <c r="BL68" i="1"/>
  <c r="BF68" i="1"/>
  <c r="BE68" i="1"/>
  <c r="AY68" i="1"/>
  <c r="AX68" i="1"/>
  <c r="AF68" i="1"/>
  <c r="AE68" i="1"/>
  <c r="AC68" i="1"/>
  <c r="AB68" i="1"/>
  <c r="Z68" i="1"/>
  <c r="Y68" i="1"/>
  <c r="AN68" i="1" s="1"/>
  <c r="W68" i="1"/>
  <c r="V68" i="1"/>
  <c r="T68" i="1"/>
  <c r="S68" i="1"/>
  <c r="CD67" i="1"/>
  <c r="CC67" i="1"/>
  <c r="CB67" i="1"/>
  <c r="CA67" i="1"/>
  <c r="BZ67" i="1"/>
  <c r="BY67" i="1"/>
  <c r="BM67" i="1"/>
  <c r="BL67" i="1"/>
  <c r="BF67" i="1"/>
  <c r="BE67" i="1"/>
  <c r="AY67" i="1"/>
  <c r="AX67" i="1"/>
  <c r="AF67" i="1"/>
  <c r="AE67" i="1"/>
  <c r="AC67" i="1"/>
  <c r="AB67" i="1"/>
  <c r="Z67" i="1"/>
  <c r="Y67" i="1"/>
  <c r="AN67" i="1" s="1"/>
  <c r="W67" i="1"/>
  <c r="V67" i="1"/>
  <c r="T67" i="1"/>
  <c r="S67" i="1"/>
  <c r="CD66" i="1"/>
  <c r="CC66" i="1"/>
  <c r="CB66" i="1"/>
  <c r="CA66" i="1"/>
  <c r="BZ66" i="1"/>
  <c r="BY66" i="1"/>
  <c r="BM66" i="1"/>
  <c r="BL66" i="1"/>
  <c r="BF66" i="1"/>
  <c r="BE66" i="1"/>
  <c r="AY66" i="1"/>
  <c r="AX66" i="1"/>
  <c r="AF66" i="1"/>
  <c r="AE66" i="1"/>
  <c r="AC66" i="1"/>
  <c r="AB66" i="1"/>
  <c r="Z66" i="1"/>
  <c r="Y66" i="1"/>
  <c r="AN66" i="1" s="1"/>
  <c r="W66" i="1"/>
  <c r="V66" i="1"/>
  <c r="T66" i="1"/>
  <c r="S66" i="1"/>
  <c r="CD65" i="1"/>
  <c r="CC65" i="1"/>
  <c r="CB65" i="1"/>
  <c r="CA65" i="1"/>
  <c r="BZ65" i="1"/>
  <c r="BY65" i="1"/>
  <c r="BM65" i="1"/>
  <c r="BO65" i="1" s="1"/>
  <c r="BL65" i="1"/>
  <c r="BF65" i="1"/>
  <c r="BE65" i="1"/>
  <c r="AY65" i="1"/>
  <c r="AX65" i="1"/>
  <c r="AF65" i="1"/>
  <c r="AE65" i="1"/>
  <c r="AC65" i="1"/>
  <c r="AB65" i="1"/>
  <c r="Z65" i="1"/>
  <c r="Y65" i="1"/>
  <c r="AN65" i="1" s="1"/>
  <c r="W65" i="1"/>
  <c r="V65" i="1"/>
  <c r="T65" i="1"/>
  <c r="S65" i="1"/>
  <c r="CD64" i="1"/>
  <c r="CC64" i="1"/>
  <c r="CB64" i="1"/>
  <c r="CA64" i="1"/>
  <c r="BZ64" i="1"/>
  <c r="BY64" i="1"/>
  <c r="BM64" i="1"/>
  <c r="BL64" i="1"/>
  <c r="BF64" i="1"/>
  <c r="BE64" i="1"/>
  <c r="AY64" i="1"/>
  <c r="AX64" i="1"/>
  <c r="AF64" i="1"/>
  <c r="AE64" i="1"/>
  <c r="AC64" i="1"/>
  <c r="AB64" i="1"/>
  <c r="Z64" i="1"/>
  <c r="Y64" i="1"/>
  <c r="W64" i="1"/>
  <c r="V64" i="1"/>
  <c r="AM64" i="1" s="1"/>
  <c r="T64" i="1"/>
  <c r="S64" i="1"/>
  <c r="CD63" i="1"/>
  <c r="CC63" i="1"/>
  <c r="CB63" i="1"/>
  <c r="CA63" i="1"/>
  <c r="BZ63" i="1"/>
  <c r="BY63" i="1"/>
  <c r="BM63" i="1"/>
  <c r="BL63" i="1"/>
  <c r="BF63" i="1"/>
  <c r="BE63" i="1"/>
  <c r="AY63" i="1"/>
  <c r="AX63" i="1"/>
  <c r="AF63" i="1"/>
  <c r="AE63" i="1"/>
  <c r="AC63" i="1"/>
  <c r="AB63" i="1"/>
  <c r="Z63" i="1"/>
  <c r="Y63" i="1"/>
  <c r="W63" i="1"/>
  <c r="V63" i="1"/>
  <c r="AM63" i="1" s="1"/>
  <c r="T63" i="1"/>
  <c r="S63" i="1"/>
  <c r="CD62" i="1"/>
  <c r="CC62" i="1"/>
  <c r="CB62" i="1"/>
  <c r="CA62" i="1"/>
  <c r="BZ62" i="1"/>
  <c r="BY62" i="1"/>
  <c r="BM62" i="1"/>
  <c r="BO62" i="1" s="1"/>
  <c r="BL62" i="1"/>
  <c r="BF62" i="1"/>
  <c r="BE62" i="1"/>
  <c r="AY62" i="1"/>
  <c r="AX62" i="1"/>
  <c r="AF62" i="1"/>
  <c r="AE62" i="1"/>
  <c r="AC62" i="1"/>
  <c r="AB62" i="1"/>
  <c r="Z62" i="1"/>
  <c r="Y62" i="1"/>
  <c r="W62" i="1"/>
  <c r="V62" i="1"/>
  <c r="AM62" i="1" s="1"/>
  <c r="T62" i="1"/>
  <c r="S62" i="1"/>
  <c r="CD61" i="1"/>
  <c r="CC61" i="1"/>
  <c r="CB61" i="1"/>
  <c r="CA61" i="1"/>
  <c r="BZ61" i="1"/>
  <c r="BY61" i="1"/>
  <c r="BM61" i="1"/>
  <c r="BL61" i="1"/>
  <c r="BF61" i="1"/>
  <c r="BE61" i="1"/>
  <c r="AY61" i="1"/>
  <c r="AX61" i="1"/>
  <c r="AF61" i="1"/>
  <c r="AE61" i="1"/>
  <c r="AC61" i="1"/>
  <c r="AB61" i="1"/>
  <c r="Z61" i="1"/>
  <c r="Y61" i="1"/>
  <c r="AN61" i="1" s="1"/>
  <c r="W61" i="1"/>
  <c r="V61" i="1"/>
  <c r="T61" i="1"/>
  <c r="S61" i="1"/>
  <c r="CD60" i="1"/>
  <c r="CC60" i="1"/>
  <c r="CB60" i="1"/>
  <c r="CA60" i="1"/>
  <c r="BZ60" i="1"/>
  <c r="BY60" i="1"/>
  <c r="BM60" i="1"/>
  <c r="BL60" i="1"/>
  <c r="AY60" i="1"/>
  <c r="AX60" i="1"/>
  <c r="AF60" i="1"/>
  <c r="AE60" i="1"/>
  <c r="AC60" i="1"/>
  <c r="AB60" i="1"/>
  <c r="Z60" i="1"/>
  <c r="Y60" i="1"/>
  <c r="AN60" i="1" s="1"/>
  <c r="W60" i="1"/>
  <c r="V60" i="1"/>
  <c r="T60" i="1"/>
  <c r="S60" i="1"/>
  <c r="CD59" i="1"/>
  <c r="CC59" i="1"/>
  <c r="CB59" i="1"/>
  <c r="CA59" i="1"/>
  <c r="BZ59" i="1"/>
  <c r="BY59" i="1"/>
  <c r="BM59" i="1"/>
  <c r="BL59" i="1"/>
  <c r="BF59" i="1"/>
  <c r="BE59" i="1"/>
  <c r="AY59" i="1"/>
  <c r="AX59" i="1"/>
  <c r="AF59" i="1"/>
  <c r="AE59" i="1"/>
  <c r="AC59" i="1"/>
  <c r="AB59" i="1"/>
  <c r="Z59" i="1"/>
  <c r="Y59" i="1"/>
  <c r="AN59" i="1" s="1"/>
  <c r="W59" i="1"/>
  <c r="V59" i="1"/>
  <c r="T59" i="1"/>
  <c r="S59" i="1"/>
  <c r="CD58" i="1"/>
  <c r="CC58" i="1"/>
  <c r="CB58" i="1"/>
  <c r="CA58" i="1"/>
  <c r="BZ58" i="1"/>
  <c r="BY58" i="1"/>
  <c r="BM58" i="1"/>
  <c r="BL58" i="1"/>
  <c r="BF58" i="1"/>
  <c r="BE58" i="1"/>
  <c r="AY58" i="1"/>
  <c r="AX58" i="1"/>
  <c r="AF58" i="1"/>
  <c r="AE58" i="1"/>
  <c r="AC58" i="1"/>
  <c r="AB58" i="1"/>
  <c r="Z58" i="1"/>
  <c r="Y58" i="1"/>
  <c r="AN58" i="1" s="1"/>
  <c r="W58" i="1"/>
  <c r="V58" i="1"/>
  <c r="T58" i="1"/>
  <c r="S58" i="1"/>
  <c r="CD57" i="1"/>
  <c r="CC57" i="1"/>
  <c r="CB57" i="1"/>
  <c r="CA57" i="1"/>
  <c r="BZ57" i="1"/>
  <c r="BY57" i="1"/>
  <c r="BM57" i="1"/>
  <c r="BO57" i="1" s="1"/>
  <c r="BL57" i="1"/>
  <c r="AY57" i="1"/>
  <c r="AX57" i="1"/>
  <c r="AF57" i="1"/>
  <c r="AE57" i="1"/>
  <c r="AC57" i="1"/>
  <c r="AB57" i="1"/>
  <c r="Z57" i="1"/>
  <c r="Y57" i="1"/>
  <c r="AN57" i="1" s="1"/>
  <c r="W57" i="1"/>
  <c r="V57" i="1"/>
  <c r="T57" i="1"/>
  <c r="S57" i="1"/>
  <c r="CD56" i="1"/>
  <c r="CC56" i="1"/>
  <c r="CB56" i="1"/>
  <c r="CA56" i="1"/>
  <c r="BZ56" i="1"/>
  <c r="BY56" i="1"/>
  <c r="BM56" i="1"/>
  <c r="BO56" i="1" s="1"/>
  <c r="BL56" i="1"/>
  <c r="BF56" i="1"/>
  <c r="BE56" i="1"/>
  <c r="AF56" i="1"/>
  <c r="AE56" i="1"/>
  <c r="AC56" i="1"/>
  <c r="AB56" i="1"/>
  <c r="Z56" i="1"/>
  <c r="Y56" i="1"/>
  <c r="AN56" i="1" s="1"/>
  <c r="W56" i="1"/>
  <c r="V56" i="1"/>
  <c r="AM56" i="1" s="1"/>
  <c r="T56" i="1"/>
  <c r="S56" i="1"/>
  <c r="CD55" i="1"/>
  <c r="CC55" i="1"/>
  <c r="CB55" i="1"/>
  <c r="CA55" i="1"/>
  <c r="BZ55" i="1"/>
  <c r="BY55" i="1"/>
  <c r="BM55" i="1"/>
  <c r="BO55" i="1" s="1"/>
  <c r="BL55" i="1"/>
  <c r="BF55" i="1"/>
  <c r="BE55" i="1"/>
  <c r="AY55" i="1"/>
  <c r="AX55" i="1"/>
  <c r="AF55" i="1"/>
  <c r="AE55" i="1"/>
  <c r="AC55" i="1"/>
  <c r="AB55" i="1"/>
  <c r="Z55" i="1"/>
  <c r="Y55" i="1"/>
  <c r="W55" i="1"/>
  <c r="V55" i="1"/>
  <c r="AM55" i="1" s="1"/>
  <c r="T55" i="1"/>
  <c r="S55" i="1"/>
  <c r="CD54" i="1"/>
  <c r="CC54" i="1"/>
  <c r="CB54" i="1"/>
  <c r="CA54" i="1"/>
  <c r="BZ54" i="1"/>
  <c r="BY54" i="1"/>
  <c r="BM54" i="1"/>
  <c r="BO54" i="1" s="1"/>
  <c r="BL54" i="1"/>
  <c r="BF54" i="1"/>
  <c r="BE54" i="1"/>
  <c r="AY54" i="1"/>
  <c r="AX54" i="1"/>
  <c r="AF54" i="1"/>
  <c r="AE54" i="1"/>
  <c r="AC54" i="1"/>
  <c r="AB54" i="1"/>
  <c r="Z54" i="1"/>
  <c r="Y54" i="1"/>
  <c r="W54" i="1"/>
  <c r="V54" i="1"/>
  <c r="AM54" i="1" s="1"/>
  <c r="T54" i="1"/>
  <c r="S54" i="1"/>
  <c r="CD53" i="1"/>
  <c r="CC53" i="1"/>
  <c r="CB53" i="1"/>
  <c r="CA53" i="1"/>
  <c r="BZ53" i="1"/>
  <c r="BY53" i="1"/>
  <c r="BM53" i="1"/>
  <c r="BL53" i="1"/>
  <c r="BF53" i="1"/>
  <c r="BE53" i="1"/>
  <c r="AY53" i="1"/>
  <c r="AX53" i="1"/>
  <c r="AF53" i="1"/>
  <c r="AE53" i="1"/>
  <c r="AC53" i="1"/>
  <c r="AB53" i="1"/>
  <c r="Z53" i="1"/>
  <c r="Y53" i="1"/>
  <c r="W53" i="1"/>
  <c r="V53" i="1"/>
  <c r="AM53" i="1" s="1"/>
  <c r="T53" i="1"/>
  <c r="S53" i="1"/>
  <c r="CD52" i="1"/>
  <c r="CC52" i="1"/>
  <c r="CB52" i="1"/>
  <c r="CA52" i="1"/>
  <c r="BZ52" i="1"/>
  <c r="BY52" i="1"/>
  <c r="BM52" i="1"/>
  <c r="BO52" i="1" s="1"/>
  <c r="BL52" i="1"/>
  <c r="BF52" i="1"/>
  <c r="BE52" i="1"/>
  <c r="AF52" i="1"/>
  <c r="AE52" i="1"/>
  <c r="AC52" i="1"/>
  <c r="AB52" i="1"/>
  <c r="Z52" i="1"/>
  <c r="Y52" i="1"/>
  <c r="AN52" i="1" s="1"/>
  <c r="W52" i="1"/>
  <c r="V52" i="1"/>
  <c r="AM52" i="1" s="1"/>
  <c r="T52" i="1"/>
  <c r="S52" i="1"/>
  <c r="CD51" i="1"/>
  <c r="CC51" i="1"/>
  <c r="CB51" i="1"/>
  <c r="CA51" i="1"/>
  <c r="BZ51" i="1"/>
  <c r="BY51" i="1"/>
  <c r="BM51" i="1"/>
  <c r="BL51" i="1"/>
  <c r="AY51" i="1"/>
  <c r="AX51" i="1"/>
  <c r="AF51" i="1"/>
  <c r="AE51" i="1"/>
  <c r="AC51" i="1"/>
  <c r="AB51" i="1"/>
  <c r="Z51" i="1"/>
  <c r="Y51" i="1"/>
  <c r="AN51" i="1" s="1"/>
  <c r="W51" i="1"/>
  <c r="V51" i="1"/>
  <c r="T51" i="1"/>
  <c r="S51" i="1"/>
  <c r="CD50" i="1"/>
  <c r="CC50" i="1"/>
  <c r="CB50" i="1"/>
  <c r="CA50" i="1"/>
  <c r="BZ50" i="1"/>
  <c r="BY50" i="1"/>
  <c r="BM50" i="1"/>
  <c r="BL50" i="1"/>
  <c r="BF50" i="1"/>
  <c r="BE50" i="1"/>
  <c r="AY50" i="1"/>
  <c r="AX50" i="1"/>
  <c r="AF50" i="1"/>
  <c r="AE50" i="1"/>
  <c r="AC50" i="1"/>
  <c r="AB50" i="1"/>
  <c r="Z50" i="1"/>
  <c r="Y50" i="1"/>
  <c r="AN50" i="1" s="1"/>
  <c r="W50" i="1"/>
  <c r="V50" i="1"/>
  <c r="T50" i="1"/>
  <c r="S50" i="1"/>
  <c r="CD49" i="1"/>
  <c r="CC49" i="1"/>
  <c r="CB49" i="1"/>
  <c r="CA49" i="1"/>
  <c r="BZ49" i="1"/>
  <c r="BY49" i="1"/>
  <c r="BM49" i="1"/>
  <c r="BO49" i="1" s="1"/>
  <c r="BL49" i="1"/>
  <c r="BF49" i="1"/>
  <c r="BE49" i="1"/>
  <c r="AY49" i="1"/>
  <c r="AX49" i="1"/>
  <c r="AF49" i="1"/>
  <c r="AE49" i="1"/>
  <c r="AC49" i="1"/>
  <c r="AB49" i="1"/>
  <c r="Z49" i="1"/>
  <c r="Y49" i="1"/>
  <c r="AN49" i="1" s="1"/>
  <c r="W49" i="1"/>
  <c r="V49" i="1"/>
  <c r="T49" i="1"/>
  <c r="S49" i="1"/>
  <c r="CD48" i="1"/>
  <c r="CC48" i="1"/>
  <c r="CB48" i="1"/>
  <c r="CA48" i="1"/>
  <c r="BZ48" i="1"/>
  <c r="BY48" i="1"/>
  <c r="BM48" i="1"/>
  <c r="BL48" i="1"/>
  <c r="BF48" i="1"/>
  <c r="BE48" i="1"/>
  <c r="AY48" i="1"/>
  <c r="AX48" i="1"/>
  <c r="AF48" i="1"/>
  <c r="AE48" i="1"/>
  <c r="AC48" i="1"/>
  <c r="AB48" i="1"/>
  <c r="Z48" i="1"/>
  <c r="Y48" i="1"/>
  <c r="AN48" i="1" s="1"/>
  <c r="W48" i="1"/>
  <c r="V48" i="1"/>
  <c r="T48" i="1"/>
  <c r="S48" i="1"/>
  <c r="CD47" i="1"/>
  <c r="CC47" i="1"/>
  <c r="CB47" i="1"/>
  <c r="CA47" i="1"/>
  <c r="BZ47" i="1"/>
  <c r="BY47" i="1"/>
  <c r="BM47" i="1"/>
  <c r="BL47" i="1"/>
  <c r="BF47" i="1"/>
  <c r="BE47" i="1"/>
  <c r="AY47" i="1"/>
  <c r="AX47" i="1"/>
  <c r="AF47" i="1"/>
  <c r="AE47" i="1"/>
  <c r="AC47" i="1"/>
  <c r="AB47" i="1"/>
  <c r="Z47" i="1"/>
  <c r="Y47" i="1"/>
  <c r="W47" i="1"/>
  <c r="V47" i="1"/>
  <c r="T47" i="1"/>
  <c r="S47" i="1"/>
  <c r="CD46" i="1"/>
  <c r="CC46" i="1"/>
  <c r="CB46" i="1"/>
  <c r="CA46" i="1"/>
  <c r="BZ46" i="1"/>
  <c r="BY46" i="1"/>
  <c r="BM46" i="1"/>
  <c r="BO46" i="1" s="1"/>
  <c r="BL46" i="1"/>
  <c r="BF46" i="1"/>
  <c r="BE46" i="1"/>
  <c r="AY46" i="1"/>
  <c r="AX46" i="1"/>
  <c r="AF46" i="1"/>
  <c r="AE46" i="1"/>
  <c r="AC46" i="1"/>
  <c r="AB46" i="1"/>
  <c r="Z46" i="1"/>
  <c r="Y46" i="1"/>
  <c r="W46" i="1"/>
  <c r="V46" i="1"/>
  <c r="T46" i="1"/>
  <c r="S46" i="1"/>
  <c r="CD45" i="1"/>
  <c r="CC45" i="1"/>
  <c r="CB45" i="1"/>
  <c r="CA45" i="1"/>
  <c r="BZ45" i="1"/>
  <c r="BY45" i="1"/>
  <c r="BM45" i="1"/>
  <c r="BO45" i="1" s="1"/>
  <c r="BL45" i="1"/>
  <c r="BF45" i="1"/>
  <c r="BE45" i="1"/>
  <c r="AY45" i="1"/>
  <c r="AX45" i="1"/>
  <c r="AF45" i="1"/>
  <c r="AE45" i="1"/>
  <c r="AC45" i="1"/>
  <c r="AB45" i="1"/>
  <c r="Z45" i="1"/>
  <c r="Y45" i="1"/>
  <c r="W45" i="1"/>
  <c r="V45" i="1"/>
  <c r="T45" i="1"/>
  <c r="S45" i="1"/>
  <c r="CD44" i="1"/>
  <c r="CC44" i="1"/>
  <c r="CB44" i="1"/>
  <c r="CA44" i="1"/>
  <c r="BZ44" i="1"/>
  <c r="BY44" i="1"/>
  <c r="BM44" i="1"/>
  <c r="BO44" i="1" s="1"/>
  <c r="BL44" i="1"/>
  <c r="BF44" i="1"/>
  <c r="BE44" i="1"/>
  <c r="AY44" i="1"/>
  <c r="AX44" i="1"/>
  <c r="AF44" i="1"/>
  <c r="AE44" i="1"/>
  <c r="AC44" i="1"/>
  <c r="AB44" i="1"/>
  <c r="Z44" i="1"/>
  <c r="Y44" i="1"/>
  <c r="W44" i="1"/>
  <c r="V44" i="1"/>
  <c r="T44" i="1"/>
  <c r="S44" i="1"/>
  <c r="CD43" i="1"/>
  <c r="CC43" i="1"/>
  <c r="CB43" i="1"/>
  <c r="CA43" i="1"/>
  <c r="BZ43" i="1"/>
  <c r="BY43" i="1"/>
  <c r="BM43" i="1"/>
  <c r="BO43" i="1" s="1"/>
  <c r="BL43" i="1"/>
  <c r="BF43" i="1"/>
  <c r="BE43" i="1"/>
  <c r="AY43" i="1"/>
  <c r="AX43" i="1"/>
  <c r="AF43" i="1"/>
  <c r="AE43" i="1"/>
  <c r="AC43" i="1"/>
  <c r="AB43" i="1"/>
  <c r="Z43" i="1"/>
  <c r="Y43" i="1"/>
  <c r="W43" i="1"/>
  <c r="V43" i="1"/>
  <c r="T43" i="1"/>
  <c r="S43" i="1"/>
  <c r="CD42" i="1"/>
  <c r="CC42" i="1"/>
  <c r="CB42" i="1"/>
  <c r="CA42" i="1"/>
  <c r="BZ42" i="1"/>
  <c r="BY42" i="1"/>
  <c r="BM42" i="1"/>
  <c r="BL42" i="1"/>
  <c r="BF42" i="1"/>
  <c r="BE42" i="1"/>
  <c r="AY42" i="1"/>
  <c r="AX42" i="1"/>
  <c r="AF42" i="1"/>
  <c r="AE42" i="1"/>
  <c r="AC42" i="1"/>
  <c r="AB42" i="1"/>
  <c r="Z42" i="1"/>
  <c r="Y42" i="1"/>
  <c r="W42" i="1"/>
  <c r="V42" i="1"/>
  <c r="T42" i="1"/>
  <c r="S42" i="1"/>
  <c r="CD41" i="1"/>
  <c r="CC41" i="1"/>
  <c r="CB41" i="1"/>
  <c r="CA41" i="1"/>
  <c r="BZ41" i="1"/>
  <c r="BY41" i="1"/>
  <c r="BM41" i="1"/>
  <c r="BL41" i="1"/>
  <c r="BF41" i="1"/>
  <c r="BE41" i="1"/>
  <c r="AY41" i="1"/>
  <c r="AX41" i="1"/>
  <c r="AF41" i="1"/>
  <c r="AE41" i="1"/>
  <c r="AC41" i="1"/>
  <c r="AB41" i="1"/>
  <c r="Z41" i="1"/>
  <c r="Y41" i="1"/>
  <c r="W41" i="1"/>
  <c r="V41" i="1"/>
  <c r="T41" i="1"/>
  <c r="S41" i="1"/>
  <c r="CD40" i="1"/>
  <c r="CC40" i="1"/>
  <c r="CB40" i="1"/>
  <c r="CA40" i="1"/>
  <c r="BZ40" i="1"/>
  <c r="BY40" i="1"/>
  <c r="BM40" i="1"/>
  <c r="BL40" i="1"/>
  <c r="BF40" i="1"/>
  <c r="BE40" i="1"/>
  <c r="AY40" i="1"/>
  <c r="AX40" i="1"/>
  <c r="AF40" i="1"/>
  <c r="AE40" i="1"/>
  <c r="AC40" i="1"/>
  <c r="AB40" i="1"/>
  <c r="Z40" i="1"/>
  <c r="Y40" i="1"/>
  <c r="W40" i="1"/>
  <c r="V40" i="1"/>
  <c r="T40" i="1"/>
  <c r="S40" i="1"/>
  <c r="CD39" i="1"/>
  <c r="CC39" i="1"/>
  <c r="CB39" i="1"/>
  <c r="CA39" i="1"/>
  <c r="BZ39" i="1"/>
  <c r="BY39" i="1"/>
  <c r="BM39" i="1"/>
  <c r="BL39" i="1"/>
  <c r="BF39" i="1"/>
  <c r="BE39" i="1"/>
  <c r="AY39" i="1"/>
  <c r="AX39" i="1"/>
  <c r="AF39" i="1"/>
  <c r="AE39" i="1"/>
  <c r="AC39" i="1"/>
  <c r="AB39" i="1"/>
  <c r="Z39" i="1"/>
  <c r="Y39" i="1"/>
  <c r="W39" i="1"/>
  <c r="V39" i="1"/>
  <c r="T39" i="1"/>
  <c r="S39" i="1"/>
  <c r="CD38" i="1"/>
  <c r="CC38" i="1"/>
  <c r="CB38" i="1"/>
  <c r="CA38" i="1"/>
  <c r="BZ38" i="1"/>
  <c r="BY38" i="1"/>
  <c r="BM38" i="1"/>
  <c r="BL38" i="1"/>
  <c r="BF38" i="1"/>
  <c r="BE38" i="1"/>
  <c r="AY38" i="1"/>
  <c r="AX38" i="1"/>
  <c r="AF38" i="1"/>
  <c r="AE38" i="1"/>
  <c r="AC38" i="1"/>
  <c r="AB38" i="1"/>
  <c r="Z38" i="1"/>
  <c r="Y38" i="1"/>
  <c r="W38" i="1"/>
  <c r="V38" i="1"/>
  <c r="T38" i="1"/>
  <c r="S38" i="1"/>
  <c r="CD37" i="1"/>
  <c r="CC37" i="1"/>
  <c r="CB37" i="1"/>
  <c r="CA37" i="1"/>
  <c r="BZ37" i="1"/>
  <c r="BY37" i="1"/>
  <c r="BM37" i="1"/>
  <c r="BL37" i="1"/>
  <c r="BF37" i="1"/>
  <c r="BE37" i="1"/>
  <c r="AY37" i="1"/>
  <c r="AX37" i="1"/>
  <c r="AF37" i="1"/>
  <c r="AE37" i="1"/>
  <c r="AC37" i="1"/>
  <c r="AB37" i="1"/>
  <c r="Z37" i="1"/>
  <c r="Y37" i="1"/>
  <c r="W37" i="1"/>
  <c r="V37" i="1"/>
  <c r="T37" i="1"/>
  <c r="S37" i="1"/>
  <c r="CD36" i="1"/>
  <c r="CC36" i="1"/>
  <c r="CB36" i="1"/>
  <c r="CA36" i="1"/>
  <c r="BZ36" i="1"/>
  <c r="BY36" i="1"/>
  <c r="BM36" i="1"/>
  <c r="BL36" i="1"/>
  <c r="BF36" i="1"/>
  <c r="BE36" i="1"/>
  <c r="AY36" i="1"/>
  <c r="AX36" i="1"/>
  <c r="AF36" i="1"/>
  <c r="AE36" i="1"/>
  <c r="AC36" i="1"/>
  <c r="AB36" i="1"/>
  <c r="Z36" i="1"/>
  <c r="Y36" i="1"/>
  <c r="W36" i="1"/>
  <c r="V36" i="1"/>
  <c r="T36" i="1"/>
  <c r="S36" i="1"/>
  <c r="CD35" i="1"/>
  <c r="CC35" i="1"/>
  <c r="CB35" i="1"/>
  <c r="CA35" i="1"/>
  <c r="BZ35" i="1"/>
  <c r="BY35" i="1"/>
  <c r="BM35" i="1"/>
  <c r="BL35" i="1"/>
  <c r="BF35" i="1"/>
  <c r="BE35" i="1"/>
  <c r="AY35" i="1"/>
  <c r="AX35" i="1"/>
  <c r="AF35" i="1"/>
  <c r="AE35" i="1"/>
  <c r="AC35" i="1"/>
  <c r="AB35" i="1"/>
  <c r="Z35" i="1"/>
  <c r="Y35" i="1"/>
  <c r="W35" i="1"/>
  <c r="V35" i="1"/>
  <c r="T35" i="1"/>
  <c r="S35" i="1"/>
  <c r="CD34" i="1"/>
  <c r="CC34" i="1"/>
  <c r="CB34" i="1"/>
  <c r="CA34" i="1"/>
  <c r="BZ34" i="1"/>
  <c r="BY34" i="1"/>
  <c r="BM34" i="1"/>
  <c r="BO34" i="1" s="1"/>
  <c r="BL34" i="1"/>
  <c r="BF34" i="1"/>
  <c r="BE34" i="1"/>
  <c r="AY34" i="1"/>
  <c r="AX34" i="1"/>
  <c r="AF34" i="1"/>
  <c r="AE34" i="1"/>
  <c r="AC34" i="1"/>
  <c r="AB34" i="1"/>
  <c r="Z34" i="1"/>
  <c r="Y34" i="1"/>
  <c r="W34" i="1"/>
  <c r="V34" i="1"/>
  <c r="T34" i="1"/>
  <c r="S34" i="1"/>
  <c r="CD33" i="1"/>
  <c r="CC33" i="1"/>
  <c r="CB33" i="1"/>
  <c r="CA33" i="1"/>
  <c r="BZ33" i="1"/>
  <c r="BY33" i="1"/>
  <c r="BM33" i="1"/>
  <c r="BL33" i="1"/>
  <c r="BF33" i="1"/>
  <c r="BE33" i="1"/>
  <c r="AY33" i="1"/>
  <c r="AX33" i="1"/>
  <c r="AF33" i="1"/>
  <c r="AE33" i="1"/>
  <c r="AC33" i="1"/>
  <c r="AB33" i="1"/>
  <c r="Z33" i="1"/>
  <c r="Y33" i="1"/>
  <c r="W33" i="1"/>
  <c r="V33" i="1"/>
  <c r="T33" i="1"/>
  <c r="S33" i="1"/>
  <c r="CD32" i="1"/>
  <c r="CC32" i="1"/>
  <c r="CB32" i="1"/>
  <c r="CA32" i="1"/>
  <c r="BZ32" i="1"/>
  <c r="BY32" i="1"/>
  <c r="BM32" i="1"/>
  <c r="BL32" i="1"/>
  <c r="BF32" i="1"/>
  <c r="BE32" i="1"/>
  <c r="AY32" i="1"/>
  <c r="AX32" i="1"/>
  <c r="AF32" i="1"/>
  <c r="AE32" i="1"/>
  <c r="AC32" i="1"/>
  <c r="AB32" i="1"/>
  <c r="Z32" i="1"/>
  <c r="Y32" i="1"/>
  <c r="W32" i="1"/>
  <c r="V32" i="1"/>
  <c r="T32" i="1"/>
  <c r="S32" i="1"/>
  <c r="CD31" i="1"/>
  <c r="CC31" i="1"/>
  <c r="CB31" i="1"/>
  <c r="CA31" i="1"/>
  <c r="BZ31" i="1"/>
  <c r="BY31" i="1"/>
  <c r="BM31" i="1"/>
  <c r="BL31" i="1"/>
  <c r="BF31" i="1"/>
  <c r="BE31" i="1"/>
  <c r="AY31" i="1"/>
  <c r="AX31" i="1"/>
  <c r="AF31" i="1"/>
  <c r="AE31" i="1"/>
  <c r="AC31" i="1"/>
  <c r="AB31" i="1"/>
  <c r="Z31" i="1"/>
  <c r="Y31" i="1"/>
  <c r="W31" i="1"/>
  <c r="V31" i="1"/>
  <c r="T31" i="1"/>
  <c r="S31" i="1"/>
  <c r="CD30" i="1"/>
  <c r="CC30" i="1"/>
  <c r="CB30" i="1"/>
  <c r="CA30" i="1"/>
  <c r="BZ30" i="1"/>
  <c r="BY30" i="1"/>
  <c r="BM30" i="1"/>
  <c r="BL30" i="1"/>
  <c r="BF30" i="1"/>
  <c r="BE30" i="1"/>
  <c r="AY30" i="1"/>
  <c r="AX30" i="1"/>
  <c r="AF30" i="1"/>
  <c r="AE30" i="1"/>
  <c r="AC30" i="1"/>
  <c r="AB30" i="1"/>
  <c r="Z30" i="1"/>
  <c r="Y30" i="1"/>
  <c r="W30" i="1"/>
  <c r="V30" i="1"/>
  <c r="T30" i="1"/>
  <c r="S30" i="1"/>
  <c r="CD29" i="1"/>
  <c r="CC29" i="1"/>
  <c r="CB29" i="1"/>
  <c r="CA29" i="1"/>
  <c r="BZ29" i="1"/>
  <c r="BY29" i="1"/>
  <c r="BM29" i="1"/>
  <c r="BL29" i="1"/>
  <c r="BF29" i="1"/>
  <c r="BE29" i="1"/>
  <c r="AY29" i="1"/>
  <c r="AX29" i="1"/>
  <c r="AF29" i="1"/>
  <c r="AE29" i="1"/>
  <c r="AC29" i="1"/>
  <c r="AB29" i="1"/>
  <c r="Z29" i="1"/>
  <c r="Y29" i="1"/>
  <c r="W29" i="1"/>
  <c r="V29" i="1"/>
  <c r="T29" i="1"/>
  <c r="S29" i="1"/>
  <c r="CD28" i="1"/>
  <c r="CC28" i="1"/>
  <c r="CB28" i="1"/>
  <c r="CA28" i="1"/>
  <c r="BZ28" i="1"/>
  <c r="BY28" i="1"/>
  <c r="BM28" i="1"/>
  <c r="BL28" i="1"/>
  <c r="BF28" i="1"/>
  <c r="BE28" i="1"/>
  <c r="AY28" i="1"/>
  <c r="AX28" i="1"/>
  <c r="AF28" i="1"/>
  <c r="AE28" i="1"/>
  <c r="AC28" i="1"/>
  <c r="AB28" i="1"/>
  <c r="Z28" i="1"/>
  <c r="Y28" i="1"/>
  <c r="W28" i="1"/>
  <c r="V28" i="1"/>
  <c r="T28" i="1"/>
  <c r="S28" i="1"/>
  <c r="CD27" i="1"/>
  <c r="CC27" i="1"/>
  <c r="CB27" i="1"/>
  <c r="CA27" i="1"/>
  <c r="BZ27" i="1"/>
  <c r="BY27" i="1"/>
  <c r="BM27" i="1"/>
  <c r="BL27" i="1"/>
  <c r="BF27" i="1"/>
  <c r="BE27" i="1"/>
  <c r="AY27" i="1"/>
  <c r="AX27" i="1"/>
  <c r="AF27" i="1"/>
  <c r="AE27" i="1"/>
  <c r="AC27" i="1"/>
  <c r="AB27" i="1"/>
  <c r="Z27" i="1"/>
  <c r="Y27" i="1"/>
  <c r="W27" i="1"/>
  <c r="V27" i="1"/>
  <c r="AM27" i="1" s="1"/>
  <c r="T27" i="1"/>
  <c r="S27" i="1"/>
  <c r="CD26" i="1"/>
  <c r="CC26" i="1"/>
  <c r="CB26" i="1"/>
  <c r="CA26" i="1"/>
  <c r="BZ26" i="1"/>
  <c r="BY26" i="1"/>
  <c r="BM26" i="1"/>
  <c r="BL26" i="1"/>
  <c r="BF26" i="1"/>
  <c r="BE26" i="1"/>
  <c r="AY26" i="1"/>
  <c r="AX26" i="1"/>
  <c r="AF26" i="1"/>
  <c r="AE26" i="1"/>
  <c r="AC26" i="1"/>
  <c r="AB26" i="1"/>
  <c r="Z26" i="1"/>
  <c r="Y26" i="1"/>
  <c r="W26" i="1"/>
  <c r="V26" i="1"/>
  <c r="AM26" i="1" s="1"/>
  <c r="T26" i="1"/>
  <c r="S26" i="1"/>
  <c r="CD25" i="1"/>
  <c r="CC25" i="1"/>
  <c r="CB25" i="1"/>
  <c r="CA25" i="1"/>
  <c r="BZ25" i="1"/>
  <c r="BY25" i="1"/>
  <c r="BM25" i="1"/>
  <c r="BO25" i="1" s="1"/>
  <c r="BL25" i="1"/>
  <c r="BF25" i="1"/>
  <c r="BE25" i="1"/>
  <c r="AY25" i="1"/>
  <c r="AX25" i="1"/>
  <c r="AF25" i="1"/>
  <c r="AE25" i="1"/>
  <c r="AC25" i="1"/>
  <c r="AB25" i="1"/>
  <c r="Z25" i="1"/>
  <c r="Y25" i="1"/>
  <c r="W25" i="1"/>
  <c r="V25" i="1"/>
  <c r="AM25" i="1" s="1"/>
  <c r="T25" i="1"/>
  <c r="S25" i="1"/>
  <c r="CD24" i="1"/>
  <c r="CC24" i="1"/>
  <c r="CB24" i="1"/>
  <c r="CA24" i="1"/>
  <c r="BZ24" i="1"/>
  <c r="BY24" i="1"/>
  <c r="BM24" i="1"/>
  <c r="BL24" i="1"/>
  <c r="BF24" i="1"/>
  <c r="BE24" i="1"/>
  <c r="AY24" i="1"/>
  <c r="AX24" i="1"/>
  <c r="AF24" i="1"/>
  <c r="AE24" i="1"/>
  <c r="AC24" i="1"/>
  <c r="AB24" i="1"/>
  <c r="Z24" i="1"/>
  <c r="Y24" i="1"/>
  <c r="W24" i="1"/>
  <c r="V24" i="1"/>
  <c r="AM24" i="1" s="1"/>
  <c r="T24" i="1"/>
  <c r="S24" i="1"/>
  <c r="CD23" i="1"/>
  <c r="CC23" i="1"/>
  <c r="BZ23" i="1"/>
  <c r="BY23" i="1"/>
  <c r="BM23" i="1"/>
  <c r="BL23" i="1"/>
  <c r="AY23" i="1"/>
  <c r="AX23" i="1"/>
  <c r="AF23" i="1"/>
  <c r="AE23" i="1"/>
  <c r="AC23" i="1"/>
  <c r="AB23" i="1"/>
  <c r="Z23" i="1"/>
  <c r="Y23" i="1"/>
  <c r="W23" i="1"/>
  <c r="V23" i="1"/>
  <c r="AM23" i="1" s="1"/>
  <c r="T23" i="1"/>
  <c r="S23" i="1"/>
  <c r="CD22" i="1"/>
  <c r="CC22" i="1"/>
  <c r="CB22" i="1"/>
  <c r="CA22" i="1"/>
  <c r="BZ22" i="1"/>
  <c r="BY22" i="1"/>
  <c r="BM22" i="1"/>
  <c r="BO22" i="1" s="1"/>
  <c r="BL22" i="1"/>
  <c r="BF22" i="1"/>
  <c r="BE22" i="1"/>
  <c r="AY22" i="1"/>
  <c r="AX22" i="1"/>
  <c r="AF22" i="1"/>
  <c r="AE22" i="1"/>
  <c r="AC22" i="1"/>
  <c r="AB22" i="1"/>
  <c r="Z22" i="1"/>
  <c r="Y22" i="1"/>
  <c r="AN22" i="1" s="1"/>
  <c r="W22" i="1"/>
  <c r="V22" i="1"/>
  <c r="T22" i="1"/>
  <c r="S22" i="1"/>
  <c r="CD21" i="1"/>
  <c r="CC21" i="1"/>
  <c r="CB21" i="1"/>
  <c r="CA21" i="1"/>
  <c r="BZ21" i="1"/>
  <c r="BY21" i="1"/>
  <c r="BM21" i="1"/>
  <c r="BO21" i="1" s="1"/>
  <c r="BL21" i="1"/>
  <c r="BF21" i="1"/>
  <c r="BE21" i="1"/>
  <c r="AY21" i="1"/>
  <c r="AX21" i="1"/>
  <c r="AF21" i="1"/>
  <c r="AE21" i="1"/>
  <c r="AC21" i="1"/>
  <c r="AB21" i="1"/>
  <c r="Z21" i="1"/>
  <c r="Y21" i="1"/>
  <c r="AN21" i="1" s="1"/>
  <c r="W21" i="1"/>
  <c r="V21" i="1"/>
  <c r="T21" i="1"/>
  <c r="S21" i="1"/>
  <c r="CD20" i="1"/>
  <c r="CC20" i="1"/>
  <c r="CB20" i="1"/>
  <c r="CA20" i="1"/>
  <c r="BZ20" i="1"/>
  <c r="BY20" i="1"/>
  <c r="BM20" i="1"/>
  <c r="BL20" i="1"/>
  <c r="BF20" i="1"/>
  <c r="BE20" i="1"/>
  <c r="AY20" i="1"/>
  <c r="AX20" i="1"/>
  <c r="AF20" i="1"/>
  <c r="AE20" i="1"/>
  <c r="AC20" i="1"/>
  <c r="AB20" i="1"/>
  <c r="Z20" i="1"/>
  <c r="Y20" i="1"/>
  <c r="AN20" i="1" s="1"/>
  <c r="W20" i="1"/>
  <c r="V20" i="1"/>
  <c r="T20" i="1"/>
  <c r="S20" i="1"/>
  <c r="CD19" i="1"/>
  <c r="CC19" i="1"/>
  <c r="CB19" i="1"/>
  <c r="CA19" i="1"/>
  <c r="BZ19" i="1"/>
  <c r="BY19" i="1"/>
  <c r="BM19" i="1"/>
  <c r="BO19" i="1" s="1"/>
  <c r="BL19" i="1"/>
  <c r="BF19" i="1"/>
  <c r="BE19" i="1"/>
  <c r="AY19" i="1"/>
  <c r="AX19" i="1"/>
  <c r="AF19" i="1"/>
  <c r="AE19" i="1"/>
  <c r="AC19" i="1"/>
  <c r="AB19" i="1"/>
  <c r="Z19" i="1"/>
  <c r="Y19" i="1"/>
  <c r="AN19" i="1" s="1"/>
  <c r="W19" i="1"/>
  <c r="V19" i="1"/>
  <c r="T19" i="1"/>
  <c r="S19" i="1"/>
  <c r="CD18" i="1"/>
  <c r="CC18" i="1"/>
  <c r="CB18" i="1"/>
  <c r="CA18" i="1"/>
  <c r="BZ18" i="1"/>
  <c r="BY18" i="1"/>
  <c r="BM18" i="1"/>
  <c r="BL18" i="1"/>
  <c r="BF18" i="1"/>
  <c r="BE18" i="1"/>
  <c r="AY18" i="1"/>
  <c r="AX18" i="1"/>
  <c r="AF18" i="1"/>
  <c r="AE18" i="1"/>
  <c r="AC18" i="1"/>
  <c r="AB18" i="1"/>
  <c r="Z18" i="1"/>
  <c r="Y18" i="1"/>
  <c r="W18" i="1"/>
  <c r="V18" i="1"/>
  <c r="T18" i="1"/>
  <c r="S18" i="1"/>
  <c r="CD17" i="1"/>
  <c r="CC17" i="1"/>
  <c r="CB17" i="1"/>
  <c r="CA17" i="1"/>
  <c r="BZ17" i="1"/>
  <c r="BY17" i="1"/>
  <c r="BM17" i="1"/>
  <c r="BO17" i="1" s="1"/>
  <c r="BL17" i="1"/>
  <c r="BF17" i="1"/>
  <c r="BE17" i="1"/>
  <c r="AY17" i="1"/>
  <c r="AX17" i="1"/>
  <c r="AF17" i="1"/>
  <c r="AE17" i="1"/>
  <c r="AC17" i="1"/>
  <c r="AB17" i="1"/>
  <c r="Z17" i="1"/>
  <c r="Y17" i="1"/>
  <c r="W17" i="1"/>
  <c r="V17" i="1"/>
  <c r="AM17" i="1" s="1"/>
  <c r="T17" i="1"/>
  <c r="S17" i="1"/>
  <c r="CD16" i="1"/>
  <c r="CC16" i="1"/>
  <c r="CB16" i="1"/>
  <c r="CA16" i="1"/>
  <c r="BZ16" i="1"/>
  <c r="BY16" i="1"/>
  <c r="BM16" i="1"/>
  <c r="BO16" i="1" s="1"/>
  <c r="BL16" i="1"/>
  <c r="BF16" i="1"/>
  <c r="BE16" i="1"/>
  <c r="AY16" i="1"/>
  <c r="AX16" i="1"/>
  <c r="AF16" i="1"/>
  <c r="AE16" i="1"/>
  <c r="AC16" i="1"/>
  <c r="AB16" i="1"/>
  <c r="Z16" i="1"/>
  <c r="Y16" i="1"/>
  <c r="W16" i="1"/>
  <c r="V16" i="1"/>
  <c r="AM16" i="1" s="1"/>
  <c r="T16" i="1"/>
  <c r="S16" i="1"/>
  <c r="CD15" i="1"/>
  <c r="CC15" i="1"/>
  <c r="CB15" i="1"/>
  <c r="CA15" i="1"/>
  <c r="BZ15" i="1"/>
  <c r="BY15" i="1"/>
  <c r="BM15" i="1"/>
  <c r="BL15" i="1"/>
  <c r="BF15" i="1"/>
  <c r="BE15" i="1"/>
  <c r="AY15" i="1"/>
  <c r="AX15" i="1"/>
  <c r="AF15" i="1"/>
  <c r="AE15" i="1"/>
  <c r="AC15" i="1"/>
  <c r="AB15" i="1"/>
  <c r="Z15" i="1"/>
  <c r="Y15" i="1"/>
  <c r="W15" i="1"/>
  <c r="V15" i="1"/>
  <c r="AM15" i="1" s="1"/>
  <c r="T15" i="1"/>
  <c r="S15" i="1"/>
  <c r="CD14" i="1"/>
  <c r="CC14" i="1"/>
  <c r="CB14" i="1"/>
  <c r="CA14" i="1"/>
  <c r="BZ14" i="1"/>
  <c r="BY14" i="1"/>
  <c r="BM14" i="1"/>
  <c r="BL14" i="1"/>
  <c r="BF14" i="1"/>
  <c r="BE14" i="1"/>
  <c r="AY14" i="1"/>
  <c r="AX14" i="1"/>
  <c r="AF14" i="1"/>
  <c r="AE14" i="1"/>
  <c r="AC14" i="1"/>
  <c r="AB14" i="1"/>
  <c r="Z14" i="1"/>
  <c r="Y14" i="1"/>
  <c r="AN14" i="1" s="1"/>
  <c r="W14" i="1"/>
  <c r="V14" i="1"/>
  <c r="T14" i="1"/>
  <c r="S14" i="1"/>
  <c r="CD13" i="1"/>
  <c r="CC13" i="1"/>
  <c r="CB13" i="1"/>
  <c r="CA13" i="1"/>
  <c r="BZ13" i="1"/>
  <c r="BY13" i="1"/>
  <c r="BM13" i="1"/>
  <c r="BO13" i="1" s="1"/>
  <c r="BL13" i="1"/>
  <c r="BF13" i="1"/>
  <c r="BE13" i="1"/>
  <c r="AY13" i="1"/>
  <c r="AX13" i="1"/>
  <c r="AF13" i="1"/>
  <c r="AE13" i="1"/>
  <c r="AC13" i="1"/>
  <c r="AB13" i="1"/>
  <c r="Z13" i="1"/>
  <c r="Y13" i="1"/>
  <c r="AN13" i="1" s="1"/>
  <c r="W13" i="1"/>
  <c r="V13" i="1"/>
  <c r="T13" i="1"/>
  <c r="S13" i="1"/>
  <c r="CD12" i="1"/>
  <c r="CC12" i="1"/>
  <c r="CB12" i="1"/>
  <c r="CA12" i="1"/>
  <c r="BZ12" i="1"/>
  <c r="BY12" i="1"/>
  <c r="BM12" i="1"/>
  <c r="BL12" i="1"/>
  <c r="BF12" i="1"/>
  <c r="BE12" i="1"/>
  <c r="AY12" i="1"/>
  <c r="AX12" i="1"/>
  <c r="AF12" i="1"/>
  <c r="AE12" i="1"/>
  <c r="AC12" i="1"/>
  <c r="AB12" i="1"/>
  <c r="Z12" i="1"/>
  <c r="Y12" i="1"/>
  <c r="AN12" i="1" s="1"/>
  <c r="W12" i="1"/>
  <c r="V12" i="1"/>
  <c r="T12" i="1"/>
  <c r="S12" i="1"/>
  <c r="CD11" i="1"/>
  <c r="CC11" i="1"/>
  <c r="CB11" i="1"/>
  <c r="CA11" i="1"/>
  <c r="BZ11" i="1"/>
  <c r="BY11" i="1"/>
  <c r="BM11" i="1"/>
  <c r="BO11" i="1" s="1"/>
  <c r="BL11" i="1"/>
  <c r="BF11" i="1"/>
  <c r="BE11" i="1"/>
  <c r="AY11" i="1"/>
  <c r="AX11" i="1"/>
  <c r="AF11" i="1"/>
  <c r="AE11" i="1"/>
  <c r="AC11" i="1"/>
  <c r="AB11" i="1"/>
  <c r="Z11" i="1"/>
  <c r="Y11" i="1"/>
  <c r="AN11" i="1" s="1"/>
  <c r="W11" i="1"/>
  <c r="V11" i="1"/>
  <c r="T11" i="1"/>
  <c r="S11" i="1"/>
  <c r="CD10" i="1"/>
  <c r="CC10" i="1"/>
  <c r="CB10" i="1"/>
  <c r="CA10" i="1"/>
  <c r="BZ10" i="1"/>
  <c r="BY10" i="1"/>
  <c r="BM10" i="1"/>
  <c r="BO10" i="1" s="1"/>
  <c r="BL10" i="1"/>
  <c r="BF10" i="1"/>
  <c r="BE10" i="1"/>
  <c r="AY10" i="1"/>
  <c r="AX10" i="1"/>
  <c r="AF10" i="1"/>
  <c r="AE10" i="1"/>
  <c r="AC10" i="1"/>
  <c r="AB10" i="1"/>
  <c r="Z10" i="1"/>
  <c r="Y10" i="1"/>
  <c r="AN10" i="1" s="1"/>
  <c r="W10" i="1"/>
  <c r="V10" i="1"/>
  <c r="T10" i="1"/>
  <c r="S10" i="1"/>
  <c r="CD9" i="1"/>
  <c r="CC9" i="1"/>
  <c r="CB9" i="1"/>
  <c r="CA9" i="1"/>
  <c r="BZ9" i="1"/>
  <c r="BY9" i="1"/>
  <c r="BL9" i="1"/>
  <c r="BF9" i="1"/>
  <c r="BE9" i="1"/>
  <c r="AY9" i="1"/>
  <c r="AX9" i="1"/>
  <c r="AF9" i="1"/>
  <c r="AE9" i="1"/>
  <c r="AC9" i="1"/>
  <c r="Z9" i="1"/>
  <c r="Y9" i="1"/>
  <c r="T9" i="1"/>
  <c r="S9" i="1"/>
  <c r="AX7" i="1" l="1"/>
  <c r="AY7" i="1"/>
  <c r="AP181" i="1"/>
  <c r="BA181" i="1" s="1"/>
  <c r="AP182" i="1"/>
  <c r="AP116" i="1"/>
  <c r="BN330" i="1"/>
  <c r="BP330" i="1" s="1"/>
  <c r="BN331" i="1"/>
  <c r="BP331" i="1" s="1"/>
  <c r="BN332" i="1"/>
  <c r="BP332" i="1" s="1"/>
  <c r="BN234" i="1"/>
  <c r="BP234" i="1" s="1"/>
  <c r="BN278" i="1"/>
  <c r="BP278" i="1" s="1"/>
  <c r="BN280" i="1"/>
  <c r="BP280" i="1" s="1"/>
  <c r="BN281" i="1"/>
  <c r="BP281" i="1" s="1"/>
  <c r="BN155" i="1"/>
  <c r="BP155" i="1" s="1"/>
  <c r="AQ261" i="1"/>
  <c r="BH261" i="1" s="1"/>
  <c r="BN303" i="1"/>
  <c r="BP303" i="1" s="1"/>
  <c r="AI24" i="1"/>
  <c r="BN27" i="1"/>
  <c r="BP27" i="1" s="1"/>
  <c r="AJ28" i="1"/>
  <c r="AQ59" i="1"/>
  <c r="BH59" i="1" s="1"/>
  <c r="AQ54" i="1"/>
  <c r="BH54" i="1" s="1"/>
  <c r="BN200" i="1"/>
  <c r="BP200" i="1" s="1"/>
  <c r="AQ294" i="1"/>
  <c r="BH294" i="1" s="1"/>
  <c r="AQ331" i="1"/>
  <c r="BH331" i="1" s="1"/>
  <c r="AQ171" i="1"/>
  <c r="BH171" i="1" s="1"/>
  <c r="AM181" i="1"/>
  <c r="AO181" i="1" s="1"/>
  <c r="AT181" i="1" s="1"/>
  <c r="BN247" i="1"/>
  <c r="BP247" i="1" s="1"/>
  <c r="BN260" i="1"/>
  <c r="BP260" i="1" s="1"/>
  <c r="AQ15" i="1"/>
  <c r="BH15" i="1" s="1"/>
  <c r="AQ262" i="1"/>
  <c r="BH262" i="1" s="1"/>
  <c r="AJ332" i="1"/>
  <c r="BN213" i="1"/>
  <c r="BP213" i="1" s="1"/>
  <c r="AQ224" i="1"/>
  <c r="BH224" i="1" s="1"/>
  <c r="AJ227" i="1"/>
  <c r="BN241" i="1"/>
  <c r="BP241" i="1" s="1"/>
  <c r="AP260" i="1"/>
  <c r="BA260" i="1" s="1"/>
  <c r="AH334" i="1"/>
  <c r="AM325" i="1"/>
  <c r="AO325" i="1" s="1"/>
  <c r="AT325" i="1" s="1"/>
  <c r="BN15" i="1"/>
  <c r="BP15" i="1" s="1"/>
  <c r="AM40" i="1"/>
  <c r="AO40" i="1" s="1"/>
  <c r="AT40" i="1" s="1"/>
  <c r="BN100" i="1"/>
  <c r="BP100" i="1" s="1"/>
  <c r="AP149" i="1"/>
  <c r="BA149" i="1" s="1"/>
  <c r="BN150" i="1"/>
  <c r="BP150" i="1" s="1"/>
  <c r="BN151" i="1"/>
  <c r="BP151" i="1" s="1"/>
  <c r="BN157" i="1"/>
  <c r="BP157" i="1" s="1"/>
  <c r="BN293" i="1"/>
  <c r="BP293" i="1" s="1"/>
  <c r="AJ35" i="1"/>
  <c r="BN38" i="1"/>
  <c r="BP38" i="1" s="1"/>
  <c r="AP103" i="1"/>
  <c r="BA103" i="1" s="1"/>
  <c r="BN104" i="1"/>
  <c r="BP104" i="1" s="1"/>
  <c r="BN250" i="1"/>
  <c r="BP250" i="1" s="1"/>
  <c r="BN252" i="1"/>
  <c r="BP252" i="1" s="1"/>
  <c r="AJ279" i="1"/>
  <c r="AP281" i="1"/>
  <c r="BA281" i="1" s="1"/>
  <c r="BN295" i="1"/>
  <c r="BP295" i="1" s="1"/>
  <c r="AP67" i="1"/>
  <c r="BA67" i="1" s="1"/>
  <c r="AP320" i="1"/>
  <c r="BA320" i="1" s="1"/>
  <c r="AN250" i="1"/>
  <c r="AO250" i="1" s="1"/>
  <c r="AT250" i="1" s="1"/>
  <c r="AQ329" i="1"/>
  <c r="BH329" i="1" s="1"/>
  <c r="BN26" i="1"/>
  <c r="BP26" i="1" s="1"/>
  <c r="AQ27" i="1"/>
  <c r="BN30" i="1"/>
  <c r="BP30" i="1" s="1"/>
  <c r="BN31" i="1"/>
  <c r="BP31" i="1" s="1"/>
  <c r="AQ32" i="1"/>
  <c r="BH32" i="1" s="1"/>
  <c r="BN125" i="1"/>
  <c r="BP125" i="1" s="1"/>
  <c r="AQ156" i="1"/>
  <c r="BH156" i="1" s="1"/>
  <c r="BN159" i="1"/>
  <c r="BP159" i="1" s="1"/>
  <c r="BN160" i="1"/>
  <c r="BP160" i="1" s="1"/>
  <c r="BN167" i="1"/>
  <c r="BP167" i="1" s="1"/>
  <c r="BN168" i="1"/>
  <c r="BP168" i="1" s="1"/>
  <c r="BN169" i="1"/>
  <c r="BP169" i="1" s="1"/>
  <c r="BN224" i="1"/>
  <c r="BP224" i="1" s="1"/>
  <c r="BN227" i="1"/>
  <c r="BP227" i="1" s="1"/>
  <c r="AI286" i="1"/>
  <c r="BN297" i="1"/>
  <c r="BP297" i="1" s="1"/>
  <c r="BO30" i="1"/>
  <c r="AJ69" i="1"/>
  <c r="AN111" i="1"/>
  <c r="AQ129" i="1"/>
  <c r="BH129" i="1" s="1"/>
  <c r="AQ164" i="1"/>
  <c r="BH164" i="1" s="1"/>
  <c r="AP165" i="1"/>
  <c r="BA165" i="1" s="1"/>
  <c r="BN176" i="1"/>
  <c r="BP176" i="1" s="1"/>
  <c r="BN177" i="1"/>
  <c r="BP177" i="1" s="1"/>
  <c r="AJ196" i="1"/>
  <c r="AP215" i="1"/>
  <c r="BA215" i="1" s="1"/>
  <c r="BN230" i="1"/>
  <c r="BP230" i="1" s="1"/>
  <c r="BN231" i="1"/>
  <c r="BP231" i="1" s="1"/>
  <c r="AI228" i="1"/>
  <c r="BN308" i="1"/>
  <c r="BP308" i="1" s="1"/>
  <c r="BO38" i="1"/>
  <c r="BN81" i="1"/>
  <c r="BP81" i="1" s="1"/>
  <c r="BN95" i="1"/>
  <c r="BP95" i="1" s="1"/>
  <c r="AQ230" i="1"/>
  <c r="BH230" i="1" s="1"/>
  <c r="BO234" i="1"/>
  <c r="BN255" i="1"/>
  <c r="BP255" i="1" s="1"/>
  <c r="BN257" i="1"/>
  <c r="BP257" i="1" s="1"/>
  <c r="AN274" i="1"/>
  <c r="BN24" i="1"/>
  <c r="BP24" i="1" s="1"/>
  <c r="AQ29" i="1"/>
  <c r="BH29" i="1" s="1"/>
  <c r="AM75" i="1"/>
  <c r="AO75" i="1" s="1"/>
  <c r="AT75" i="1" s="1"/>
  <c r="AQ107" i="1"/>
  <c r="BH107" i="1" s="1"/>
  <c r="BN114" i="1"/>
  <c r="BP114" i="1" s="1"/>
  <c r="BN321" i="1"/>
  <c r="BP321" i="1" s="1"/>
  <c r="CD74" i="1"/>
  <c r="CR40" i="1" s="1"/>
  <c r="AN47" i="1"/>
  <c r="BN188" i="1"/>
  <c r="BP188" i="1" s="1"/>
  <c r="BN189" i="1"/>
  <c r="BP189" i="1" s="1"/>
  <c r="AJ209" i="1"/>
  <c r="BN128" i="1"/>
  <c r="BP128" i="1" s="1"/>
  <c r="BN129" i="1"/>
  <c r="BP129" i="1" s="1"/>
  <c r="BE139" i="1"/>
  <c r="AP154" i="1"/>
  <c r="BA154" i="1" s="1"/>
  <c r="AP156" i="1"/>
  <c r="BA156" i="1" s="1"/>
  <c r="BN170" i="1"/>
  <c r="BP170" i="1" s="1"/>
  <c r="BO189" i="1"/>
  <c r="BN190" i="1"/>
  <c r="BP190" i="1" s="1"/>
  <c r="AN196" i="1"/>
  <c r="AO196" i="1" s="1"/>
  <c r="AI204" i="1"/>
  <c r="BN204" i="1"/>
  <c r="BP204" i="1" s="1"/>
  <c r="BO213" i="1"/>
  <c r="AP219" i="1"/>
  <c r="BA219" i="1" s="1"/>
  <c r="BN220" i="1"/>
  <c r="BP220" i="1" s="1"/>
  <c r="BN221" i="1"/>
  <c r="BP221" i="1" s="1"/>
  <c r="BO227" i="1"/>
  <c r="BN233" i="1"/>
  <c r="BP233" i="1" s="1"/>
  <c r="BN240" i="1"/>
  <c r="BP240" i="1" s="1"/>
  <c r="BO247" i="1"/>
  <c r="AI254" i="1"/>
  <c r="BO257" i="1"/>
  <c r="BN265" i="1"/>
  <c r="BP265" i="1" s="1"/>
  <c r="AM268" i="1"/>
  <c r="AO268" i="1" s="1"/>
  <c r="AT268" i="1" s="1"/>
  <c r="AM285" i="1"/>
  <c r="AO285" i="1" s="1"/>
  <c r="AT285" i="1" s="1"/>
  <c r="BN287" i="1"/>
  <c r="BP287" i="1" s="1"/>
  <c r="BN288" i="1"/>
  <c r="BP288" i="1" s="1"/>
  <c r="BO297" i="1"/>
  <c r="BN299" i="1"/>
  <c r="BP299" i="1" s="1"/>
  <c r="BN310" i="1"/>
  <c r="BP310" i="1" s="1"/>
  <c r="BN324" i="1"/>
  <c r="BP324" i="1" s="1"/>
  <c r="BN325" i="1"/>
  <c r="BP325" i="1" s="1"/>
  <c r="AJ10" i="1"/>
  <c r="BN16" i="1"/>
  <c r="BP16" i="1" s="1"/>
  <c r="AJ67" i="1"/>
  <c r="AM88" i="1"/>
  <c r="AO88" i="1" s="1"/>
  <c r="AT88" i="1" s="1"/>
  <c r="AN89" i="1"/>
  <c r="AO89" i="1" s="1"/>
  <c r="AT89" i="1" s="1"/>
  <c r="BN137" i="1"/>
  <c r="BP137" i="1" s="1"/>
  <c r="BN149" i="1"/>
  <c r="BP149" i="1" s="1"/>
  <c r="AJ156" i="1"/>
  <c r="BN156" i="1"/>
  <c r="BP156" i="1" s="1"/>
  <c r="AP168" i="1"/>
  <c r="BA168" i="1" s="1"/>
  <c r="AH169" i="1"/>
  <c r="BN172" i="1"/>
  <c r="BP172" i="1" s="1"/>
  <c r="BN173" i="1"/>
  <c r="BP173" i="1" s="1"/>
  <c r="BN183" i="1"/>
  <c r="BP183" i="1" s="1"/>
  <c r="AM202" i="1"/>
  <c r="AO202" i="1" s="1"/>
  <c r="AT202" i="1" s="1"/>
  <c r="BO220" i="1"/>
  <c r="BO221" i="1"/>
  <c r="BO233" i="1"/>
  <c r="BO240" i="1"/>
  <c r="BN266" i="1"/>
  <c r="BP266" i="1" s="1"/>
  <c r="AH268" i="1"/>
  <c r="BN270" i="1"/>
  <c r="BP270" i="1" s="1"/>
  <c r="BN286" i="1"/>
  <c r="BP286" i="1" s="1"/>
  <c r="BO288" i="1"/>
  <c r="BO299" i="1"/>
  <c r="AM307" i="1"/>
  <c r="AO307" i="1" s="1"/>
  <c r="AT307" i="1" s="1"/>
  <c r="BN313" i="1"/>
  <c r="BP313" i="1" s="1"/>
  <c r="BN314" i="1"/>
  <c r="BP314" i="1" s="1"/>
  <c r="BN327" i="1"/>
  <c r="BP327" i="1" s="1"/>
  <c r="BF7" i="1"/>
  <c r="BN34" i="1"/>
  <c r="BP34" i="1" s="1"/>
  <c r="BN40" i="1"/>
  <c r="BP40" i="1" s="1"/>
  <c r="AH51" i="1"/>
  <c r="AP96" i="1"/>
  <c r="BA96" i="1" s="1"/>
  <c r="AM30" i="1"/>
  <c r="AO30" i="1" s="1"/>
  <c r="AT30" i="1" s="1"/>
  <c r="BN39" i="1"/>
  <c r="BP39" i="1" s="1"/>
  <c r="BN43" i="1"/>
  <c r="BP43" i="1" s="1"/>
  <c r="AM48" i="1"/>
  <c r="AO48" i="1" s="1"/>
  <c r="AI76" i="1"/>
  <c r="AP150" i="1"/>
  <c r="BA150" i="1" s="1"/>
  <c r="BN174" i="1"/>
  <c r="BP174" i="1" s="1"/>
  <c r="BO183" i="1"/>
  <c r="BN191" i="1"/>
  <c r="BP191" i="1" s="1"/>
  <c r="AP209" i="1"/>
  <c r="BA209" i="1" s="1"/>
  <c r="BN242" i="1"/>
  <c r="BP242" i="1" s="1"/>
  <c r="AN243" i="1"/>
  <c r="BO266" i="1"/>
  <c r="BN277" i="1"/>
  <c r="BP277" i="1" s="1"/>
  <c r="BO286" i="1"/>
  <c r="BN291" i="1"/>
  <c r="BP291" i="1" s="1"/>
  <c r="BN301" i="1"/>
  <c r="BP301" i="1" s="1"/>
  <c r="AH309" i="1"/>
  <c r="AJ325" i="1"/>
  <c r="AM336" i="1"/>
  <c r="AO336" i="1" s="1"/>
  <c r="AT336" i="1" s="1"/>
  <c r="AQ19" i="1"/>
  <c r="BH19" i="1" s="1"/>
  <c r="AM70" i="1"/>
  <c r="AO70" i="1" s="1"/>
  <c r="AT70" i="1" s="1"/>
  <c r="BZ74" i="1"/>
  <c r="CN25" i="1" s="1"/>
  <c r="BN14" i="1"/>
  <c r="BP14" i="1" s="1"/>
  <c r="AP16" i="1"/>
  <c r="BA16" i="1" s="1"/>
  <c r="AP191" i="1"/>
  <c r="BA191" i="1" s="1"/>
  <c r="AX205" i="1"/>
  <c r="AM232" i="1"/>
  <c r="AO232" i="1" s="1"/>
  <c r="AT232" i="1" s="1"/>
  <c r="AI258" i="1"/>
  <c r="AN279" i="1"/>
  <c r="AH314" i="1"/>
  <c r="AJ30" i="1"/>
  <c r="BN35" i="1"/>
  <c r="BP35" i="1" s="1"/>
  <c r="AP40" i="1"/>
  <c r="BA40" i="1" s="1"/>
  <c r="BN116" i="1"/>
  <c r="BP116" i="1" s="1"/>
  <c r="AQ38" i="1"/>
  <c r="BN50" i="1"/>
  <c r="BP50" i="1" s="1"/>
  <c r="BN54" i="1"/>
  <c r="BP54" i="1" s="1"/>
  <c r="AH61" i="1"/>
  <c r="AM76" i="1"/>
  <c r="AO76" i="1" s="1"/>
  <c r="AT76" i="1" s="1"/>
  <c r="BN84" i="1"/>
  <c r="BP84" i="1" s="1"/>
  <c r="AH96" i="1"/>
  <c r="AP111" i="1"/>
  <c r="BA111" i="1" s="1"/>
  <c r="BN119" i="1"/>
  <c r="BP119" i="1" s="1"/>
  <c r="BN122" i="1"/>
  <c r="BP122" i="1" s="1"/>
  <c r="AQ144" i="1"/>
  <c r="BH144" i="1" s="1"/>
  <c r="AJ151" i="1"/>
  <c r="BO151" i="1"/>
  <c r="AH154" i="1"/>
  <c r="BN161" i="1"/>
  <c r="BP161" i="1" s="1"/>
  <c r="BN162" i="1"/>
  <c r="BP162" i="1" s="1"/>
  <c r="AP163" i="1"/>
  <c r="BA163" i="1" s="1"/>
  <c r="AQ175" i="1"/>
  <c r="BH175" i="1" s="1"/>
  <c r="BN178" i="1"/>
  <c r="BP178" i="1" s="1"/>
  <c r="BN179" i="1"/>
  <c r="BP179" i="1" s="1"/>
  <c r="BN195" i="1"/>
  <c r="BP195" i="1" s="1"/>
  <c r="BN210" i="1"/>
  <c r="BP210" i="1" s="1"/>
  <c r="BN217" i="1"/>
  <c r="BP217" i="1" s="1"/>
  <c r="BO224" i="1"/>
  <c r="AN227" i="1"/>
  <c r="AQ229" i="1"/>
  <c r="BH229" i="1" s="1"/>
  <c r="BO230" i="1"/>
  <c r="AH233" i="1"/>
  <c r="AP234" i="1"/>
  <c r="BA234" i="1" s="1"/>
  <c r="BN236" i="1"/>
  <c r="BP236" i="1" s="1"/>
  <c r="AH239" i="1"/>
  <c r="BN244" i="1"/>
  <c r="BP244" i="1" s="1"/>
  <c r="BO252" i="1"/>
  <c r="AN262" i="1"/>
  <c r="AO262" i="1" s="1"/>
  <c r="AT262" i="1" s="1"/>
  <c r="BN267" i="1"/>
  <c r="BP267" i="1" s="1"/>
  <c r="AI276" i="1"/>
  <c r="BO278" i="1"/>
  <c r="BO293" i="1"/>
  <c r="AP301" i="1"/>
  <c r="BA301" i="1" s="1"/>
  <c r="AQ302" i="1"/>
  <c r="BH302" i="1" s="1"/>
  <c r="AP305" i="1"/>
  <c r="BA305" i="1" s="1"/>
  <c r="BN305" i="1"/>
  <c r="BP305" i="1" s="1"/>
  <c r="BN320" i="1"/>
  <c r="BP320" i="1" s="1"/>
  <c r="AH22" i="1"/>
  <c r="AN40" i="1"/>
  <c r="BN49" i="1"/>
  <c r="BP49" i="1" s="1"/>
  <c r="BO50" i="1"/>
  <c r="AP58" i="1"/>
  <c r="AM60" i="1"/>
  <c r="AO60" i="1" s="1"/>
  <c r="AT60" i="1" s="1"/>
  <c r="BN63" i="1"/>
  <c r="BP63" i="1" s="1"/>
  <c r="AH65" i="1"/>
  <c r="AP70" i="1"/>
  <c r="AN96" i="1"/>
  <c r="AP120" i="1"/>
  <c r="BA120" i="1" s="1"/>
  <c r="BN121" i="1"/>
  <c r="BP121" i="1" s="1"/>
  <c r="BN133" i="1"/>
  <c r="BP133" i="1" s="1"/>
  <c r="AP152" i="1"/>
  <c r="BA152" i="1" s="1"/>
  <c r="BO162" i="1"/>
  <c r="BN163" i="1"/>
  <c r="BP163" i="1" s="1"/>
  <c r="AN169" i="1"/>
  <c r="AM183" i="1"/>
  <c r="AO183" i="1" s="1"/>
  <c r="AT183" i="1" s="1"/>
  <c r="AI268" i="1"/>
  <c r="AY271" i="1"/>
  <c r="AI318" i="1"/>
  <c r="AH333" i="1"/>
  <c r="BO24" i="1"/>
  <c r="BN61" i="1"/>
  <c r="BP61" i="1" s="1"/>
  <c r="AQ88" i="1"/>
  <c r="BH88" i="1" s="1"/>
  <c r="CC74" i="1"/>
  <c r="CQ68" i="1" s="1"/>
  <c r="AH43" i="1"/>
  <c r="AJ60" i="1"/>
  <c r="BF73" i="1"/>
  <c r="AI86" i="1"/>
  <c r="AJ124" i="1"/>
  <c r="AN130" i="1"/>
  <c r="AM144" i="1"/>
  <c r="AO144" i="1" s="1"/>
  <c r="AT144" i="1" s="1"/>
  <c r="AI162" i="1"/>
  <c r="BN165" i="1"/>
  <c r="BP165" i="1" s="1"/>
  <c r="BN166" i="1"/>
  <c r="BP166" i="1" s="1"/>
  <c r="AP179" i="1"/>
  <c r="BA179" i="1" s="1"/>
  <c r="BN180" i="1"/>
  <c r="BP180" i="1" s="1"/>
  <c r="AN186" i="1"/>
  <c r="AO186" i="1" s="1"/>
  <c r="AT186" i="1" s="1"/>
  <c r="AM192" i="1"/>
  <c r="AO192" i="1" s="1"/>
  <c r="AT192" i="1" s="1"/>
  <c r="BN196" i="1"/>
  <c r="BP196" i="1" s="1"/>
  <c r="AQ211" i="1"/>
  <c r="BH211" i="1" s="1"/>
  <c r="BN212" i="1"/>
  <c r="BP212" i="1" s="1"/>
  <c r="AP226" i="1"/>
  <c r="BA226" i="1" s="1"/>
  <c r="BO231" i="1"/>
  <c r="BN237" i="1"/>
  <c r="BP237" i="1" s="1"/>
  <c r="BN238" i="1"/>
  <c r="BP238" i="1" s="1"/>
  <c r="AN239" i="1"/>
  <c r="BN245" i="1"/>
  <c r="BP245" i="1" s="1"/>
  <c r="AP254" i="1"/>
  <c r="BA254" i="1" s="1"/>
  <c r="BO260" i="1"/>
  <c r="BN284" i="1"/>
  <c r="BP284" i="1" s="1"/>
  <c r="BN285" i="1"/>
  <c r="BP285" i="1" s="1"/>
  <c r="BO295" i="1"/>
  <c r="AN298" i="1"/>
  <c r="BO308" i="1"/>
  <c r="BO321" i="1"/>
  <c r="AP329" i="1"/>
  <c r="BA329" i="1" s="1"/>
  <c r="BN18" i="1"/>
  <c r="BP18" i="1" s="1"/>
  <c r="BO18" i="1"/>
  <c r="BN41" i="1"/>
  <c r="BP41" i="1" s="1"/>
  <c r="BO41" i="1"/>
  <c r="BN9" i="1"/>
  <c r="BP9" i="1" s="1"/>
  <c r="BL7" i="1"/>
  <c r="BN13" i="1"/>
  <c r="BP13" i="1" s="1"/>
  <c r="AI18" i="1"/>
  <c r="AM43" i="1"/>
  <c r="AO43" i="1" s="1"/>
  <c r="AT43" i="1" s="1"/>
  <c r="BN105" i="1"/>
  <c r="BP105" i="1" s="1"/>
  <c r="BO105" i="1"/>
  <c r="BY74" i="1"/>
  <c r="CM13" i="1" s="1"/>
  <c r="BO15" i="1"/>
  <c r="BN20" i="1"/>
  <c r="BP20" i="1" s="1"/>
  <c r="BO20" i="1"/>
  <c r="AN23" i="1"/>
  <c r="AO23" i="1" s="1"/>
  <c r="AT23" i="1" s="1"/>
  <c r="BN23" i="1"/>
  <c r="BP23" i="1" s="1"/>
  <c r="BO23" i="1"/>
  <c r="BN29" i="1"/>
  <c r="BP29" i="1" s="1"/>
  <c r="BO29" i="1"/>
  <c r="BN47" i="1"/>
  <c r="BP47" i="1" s="1"/>
  <c r="BO47" i="1"/>
  <c r="CA74" i="1"/>
  <c r="CO23" i="1" s="1"/>
  <c r="BN12" i="1"/>
  <c r="BP12" i="1" s="1"/>
  <c r="BO14" i="1"/>
  <c r="AQ21" i="1"/>
  <c r="BH21" i="1" s="1"/>
  <c r="AJ21" i="1"/>
  <c r="BN28" i="1"/>
  <c r="BP28" i="1" s="1"/>
  <c r="BO28" i="1"/>
  <c r="BN33" i="1"/>
  <c r="BP33" i="1" s="1"/>
  <c r="BO33" i="1"/>
  <c r="BN48" i="1"/>
  <c r="BP48" i="1" s="1"/>
  <c r="BO48" i="1"/>
  <c r="BN83" i="1"/>
  <c r="BP83" i="1" s="1"/>
  <c r="BO83" i="1"/>
  <c r="CB74" i="1"/>
  <c r="CP32" i="1" s="1"/>
  <c r="BN11" i="1"/>
  <c r="BP11" i="1" s="1"/>
  <c r="AM12" i="1"/>
  <c r="AO12" i="1" s="1"/>
  <c r="AT12" i="1" s="1"/>
  <c r="BO12" i="1"/>
  <c r="BN32" i="1"/>
  <c r="BP32" i="1" s="1"/>
  <c r="BO32" i="1"/>
  <c r="BN37" i="1"/>
  <c r="BP37" i="1" s="1"/>
  <c r="BO37" i="1"/>
  <c r="AQ48" i="1"/>
  <c r="BH48" i="1" s="1"/>
  <c r="AJ48" i="1"/>
  <c r="BN53" i="1"/>
  <c r="BP53" i="1" s="1"/>
  <c r="BO53" i="1"/>
  <c r="BE7" i="1"/>
  <c r="BN10" i="1"/>
  <c r="BP10" i="1" s="1"/>
  <c r="BM7" i="1"/>
  <c r="AM11" i="1"/>
  <c r="AO11" i="1" s="1"/>
  <c r="AT11" i="1" s="1"/>
  <c r="BN36" i="1"/>
  <c r="BP36" i="1" s="1"/>
  <c r="BO36" i="1"/>
  <c r="BN42" i="1"/>
  <c r="BP42" i="1" s="1"/>
  <c r="BO42" i="1"/>
  <c r="BN19" i="1"/>
  <c r="BP19" i="1" s="1"/>
  <c r="BN21" i="1"/>
  <c r="BP21" i="1" s="1"/>
  <c r="AQ22" i="1"/>
  <c r="BH22" i="1" s="1"/>
  <c r="AJ22" i="1"/>
  <c r="BN22" i="1"/>
  <c r="BP22" i="1" s="1"/>
  <c r="AJ23" i="1"/>
  <c r="AP45" i="1"/>
  <c r="BN45" i="1"/>
  <c r="BP45" i="1" s="1"/>
  <c r="AH47" i="1"/>
  <c r="BN51" i="1"/>
  <c r="BP51" i="1" s="1"/>
  <c r="AN55" i="1"/>
  <c r="AO55" i="1" s="1"/>
  <c r="AT55" i="1" s="1"/>
  <c r="BN64" i="1"/>
  <c r="BP64" i="1" s="1"/>
  <c r="AN97" i="1"/>
  <c r="AN30" i="1"/>
  <c r="AM33" i="1"/>
  <c r="AO33" i="1" s="1"/>
  <c r="AT33" i="1" s="1"/>
  <c r="AN36" i="1"/>
  <c r="BO51" i="1"/>
  <c r="BN56" i="1"/>
  <c r="BP56" i="1" s="1"/>
  <c r="BO64" i="1"/>
  <c r="BN66" i="1"/>
  <c r="BP66" i="1" s="1"/>
  <c r="BO66" i="1"/>
  <c r="BN75" i="1"/>
  <c r="BP75" i="1" s="1"/>
  <c r="BM73" i="1"/>
  <c r="BO75" i="1"/>
  <c r="BN87" i="1"/>
  <c r="BP87" i="1" s="1"/>
  <c r="BO87" i="1"/>
  <c r="BN91" i="1"/>
  <c r="BP91" i="1" s="1"/>
  <c r="BO91" i="1"/>
  <c r="BN17" i="1"/>
  <c r="BP17" i="1" s="1"/>
  <c r="AH20" i="1"/>
  <c r="BN25" i="1"/>
  <c r="BP25" i="1" s="1"/>
  <c r="BO26" i="1"/>
  <c r="BO27" i="1"/>
  <c r="BO31" i="1"/>
  <c r="BO35" i="1"/>
  <c r="BO39" i="1"/>
  <c r="BO40" i="1"/>
  <c r="BN44" i="1"/>
  <c r="BP44" i="1" s="1"/>
  <c r="AN45" i="1"/>
  <c r="AQ68" i="1"/>
  <c r="BH68" i="1" s="1"/>
  <c r="BN88" i="1"/>
  <c r="BP88" i="1" s="1"/>
  <c r="BO88" i="1"/>
  <c r="AJ16" i="1"/>
  <c r="AP24" i="1"/>
  <c r="BA24" i="1" s="1"/>
  <c r="AJ24" i="1"/>
  <c r="AH28" i="1"/>
  <c r="AP30" i="1"/>
  <c r="BA30" i="1" s="1"/>
  <c r="AH40" i="1"/>
  <c r="AM41" i="1"/>
  <c r="AO41" i="1" s="1"/>
  <c r="AT41" i="1" s="1"/>
  <c r="AN42" i="1"/>
  <c r="AI43" i="1"/>
  <c r="AP48" i="1"/>
  <c r="BA48" i="1" s="1"/>
  <c r="AM51" i="1"/>
  <c r="AO51" i="1" s="1"/>
  <c r="AT51" i="1" s="1"/>
  <c r="BN55" i="1"/>
  <c r="BP55" i="1" s="1"/>
  <c r="AJ56" i="1"/>
  <c r="AP61" i="1"/>
  <c r="BA61" i="1" s="1"/>
  <c r="BN62" i="1"/>
  <c r="BP62" i="1" s="1"/>
  <c r="AJ63" i="1"/>
  <c r="BO63" i="1"/>
  <c r="AI69" i="1"/>
  <c r="AJ88" i="1"/>
  <c r="BN97" i="1"/>
  <c r="BP97" i="1" s="1"/>
  <c r="BO97" i="1"/>
  <c r="AM107" i="1"/>
  <c r="AO107" i="1" s="1"/>
  <c r="AT107" i="1" s="1"/>
  <c r="AI47" i="1"/>
  <c r="AN62" i="1"/>
  <c r="AO62" i="1" s="1"/>
  <c r="AT62" i="1" s="1"/>
  <c r="AQ62" i="1"/>
  <c r="BH62" i="1" s="1"/>
  <c r="AI65" i="1"/>
  <c r="BN77" i="1"/>
  <c r="BP77" i="1" s="1"/>
  <c r="BO77" i="1"/>
  <c r="BN94" i="1"/>
  <c r="BP94" i="1" s="1"/>
  <c r="BO94" i="1"/>
  <c r="BN99" i="1"/>
  <c r="BP99" i="1" s="1"/>
  <c r="BO99" i="1"/>
  <c r="BN58" i="1"/>
  <c r="BP58" i="1" s="1"/>
  <c r="BN59" i="1"/>
  <c r="BP59" i="1" s="1"/>
  <c r="AQ60" i="1"/>
  <c r="BH60" i="1" s="1"/>
  <c r="BN60" i="1"/>
  <c r="BP60" i="1" s="1"/>
  <c r="BO61" i="1"/>
  <c r="BN67" i="1"/>
  <c r="BP67" i="1" s="1"/>
  <c r="BO67" i="1"/>
  <c r="AY73" i="1"/>
  <c r="BN101" i="1"/>
  <c r="BP101" i="1" s="1"/>
  <c r="BO101" i="1"/>
  <c r="AP20" i="1"/>
  <c r="BA20" i="1" s="1"/>
  <c r="AI22" i="1"/>
  <c r="BN46" i="1"/>
  <c r="BP46" i="1" s="1"/>
  <c r="AJ47" i="1"/>
  <c r="AM50" i="1"/>
  <c r="AO50" i="1" s="1"/>
  <c r="AT50" i="1" s="1"/>
  <c r="BN52" i="1"/>
  <c r="BP52" i="1" s="1"/>
  <c r="AN53" i="1"/>
  <c r="AO53" i="1" s="1"/>
  <c r="AT53" i="1" s="1"/>
  <c r="BN57" i="1"/>
  <c r="BP57" i="1" s="1"/>
  <c r="AJ58" i="1"/>
  <c r="BO58" i="1"/>
  <c r="BO59" i="1"/>
  <c r="AH60" i="1"/>
  <c r="BO60" i="1"/>
  <c r="AN90" i="1"/>
  <c r="AO90" i="1" s="1"/>
  <c r="AT90" i="1" s="1"/>
  <c r="BN103" i="1"/>
  <c r="BP103" i="1" s="1"/>
  <c r="BO103" i="1"/>
  <c r="AJ65" i="1"/>
  <c r="BN65" i="1"/>
  <c r="BP65" i="1" s="1"/>
  <c r="AM69" i="1"/>
  <c r="AO69" i="1" s="1"/>
  <c r="AT69" i="1" s="1"/>
  <c r="BE73" i="1"/>
  <c r="AM79" i="1"/>
  <c r="AO79" i="1" s="1"/>
  <c r="AT79" i="1" s="1"/>
  <c r="BN86" i="1"/>
  <c r="BP86" i="1" s="1"/>
  <c r="BN89" i="1"/>
  <c r="BP89" i="1" s="1"/>
  <c r="AQ91" i="1"/>
  <c r="BH91" i="1" s="1"/>
  <c r="BN107" i="1"/>
  <c r="BP107" i="1" s="1"/>
  <c r="AQ110" i="1"/>
  <c r="BH110" i="1" s="1"/>
  <c r="AH113" i="1"/>
  <c r="BO116" i="1"/>
  <c r="BO121" i="1"/>
  <c r="AH124" i="1"/>
  <c r="BN124" i="1"/>
  <c r="BP124" i="1" s="1"/>
  <c r="BN127" i="1"/>
  <c r="BP127" i="1" s="1"/>
  <c r="AN128" i="1"/>
  <c r="AO128" i="1" s="1"/>
  <c r="AT128" i="1" s="1"/>
  <c r="BO129" i="1"/>
  <c r="BO133" i="1"/>
  <c r="BN136" i="1"/>
  <c r="BP136" i="1" s="1"/>
  <c r="BF139" i="1"/>
  <c r="BN146" i="1"/>
  <c r="BP146" i="1" s="1"/>
  <c r="BN154" i="1"/>
  <c r="BP154" i="1" s="1"/>
  <c r="BO159" i="1"/>
  <c r="AQ165" i="1"/>
  <c r="BH165" i="1" s="1"/>
  <c r="BO165" i="1"/>
  <c r="AI168" i="1"/>
  <c r="BO168" i="1"/>
  <c r="BO172" i="1"/>
  <c r="BO176" i="1"/>
  <c r="AP180" i="1"/>
  <c r="BA180" i="1" s="1"/>
  <c r="AI186" i="1"/>
  <c r="BN186" i="1"/>
  <c r="BP186" i="1" s="1"/>
  <c r="AJ189" i="1"/>
  <c r="BN194" i="1"/>
  <c r="BP194" i="1" s="1"/>
  <c r="AY205" i="1"/>
  <c r="BL139" i="1"/>
  <c r="AH151" i="1"/>
  <c r="AM154" i="1"/>
  <c r="AO154" i="1" s="1"/>
  <c r="AT154" i="1" s="1"/>
  <c r="AM168" i="1"/>
  <c r="AO168" i="1" s="1"/>
  <c r="AT168" i="1" s="1"/>
  <c r="AM175" i="1"/>
  <c r="AO175" i="1" s="1"/>
  <c r="AT175" i="1" s="1"/>
  <c r="BN198" i="1"/>
  <c r="BP198" i="1" s="1"/>
  <c r="BO198" i="1"/>
  <c r="BE205" i="1"/>
  <c r="BN251" i="1"/>
  <c r="BP251" i="1" s="1"/>
  <c r="BO251" i="1"/>
  <c r="BN258" i="1"/>
  <c r="BP258" i="1" s="1"/>
  <c r="BO258" i="1"/>
  <c r="BL73" i="1"/>
  <c r="BO81" i="1"/>
  <c r="BO84" i="1"/>
  <c r="BN92" i="1"/>
  <c r="BP92" i="1" s="1"/>
  <c r="BO95" i="1"/>
  <c r="AI97" i="1"/>
  <c r="BO100" i="1"/>
  <c r="BO104" i="1"/>
  <c r="AP108" i="1"/>
  <c r="BA108" i="1" s="1"/>
  <c r="BN108" i="1"/>
  <c r="BP108" i="1" s="1"/>
  <c r="AH110" i="1"/>
  <c r="BN111" i="1"/>
  <c r="BP111" i="1" s="1"/>
  <c r="BO114" i="1"/>
  <c r="BN117" i="1"/>
  <c r="BP117" i="1" s="1"/>
  <c r="BO119" i="1"/>
  <c r="BO122" i="1"/>
  <c r="AM124" i="1"/>
  <c r="AO124" i="1" s="1"/>
  <c r="AT124" i="1" s="1"/>
  <c r="AP127" i="1"/>
  <c r="BA127" i="1" s="1"/>
  <c r="BN130" i="1"/>
  <c r="BP130" i="1" s="1"/>
  <c r="BN134" i="1"/>
  <c r="BP134" i="1" s="1"/>
  <c r="BN141" i="1"/>
  <c r="BP141" i="1" s="1"/>
  <c r="BM139" i="1"/>
  <c r="AJ144" i="1"/>
  <c r="BN144" i="1"/>
  <c r="BP144" i="1" s="1"/>
  <c r="BN147" i="1"/>
  <c r="BP147" i="1" s="1"/>
  <c r="BO149" i="1"/>
  <c r="AI152" i="1"/>
  <c r="BN152" i="1"/>
  <c r="BP152" i="1" s="1"/>
  <c r="BO155" i="1"/>
  <c r="BO157" i="1"/>
  <c r="BO160" i="1"/>
  <c r="AI163" i="1"/>
  <c r="BO163" i="1"/>
  <c r="AM165" i="1"/>
  <c r="AO165" i="1" s="1"/>
  <c r="AT165" i="1" s="1"/>
  <c r="BO166" i="1"/>
  <c r="BO169" i="1"/>
  <c r="BO173" i="1"/>
  <c r="BO177" i="1"/>
  <c r="AQ180" i="1"/>
  <c r="BH180" i="1" s="1"/>
  <c r="BN184" i="1"/>
  <c r="BP184" i="1" s="1"/>
  <c r="AN185" i="1"/>
  <c r="AO185" i="1" s="1"/>
  <c r="AT185" i="1" s="1"/>
  <c r="AP186" i="1"/>
  <c r="BA186" i="1" s="1"/>
  <c r="AI194" i="1"/>
  <c r="BN199" i="1"/>
  <c r="BP199" i="1" s="1"/>
  <c r="BN203" i="1"/>
  <c r="BP203" i="1" s="1"/>
  <c r="BO203" i="1"/>
  <c r="AH210" i="1"/>
  <c r="AJ210" i="1"/>
  <c r="BO210" i="1"/>
  <c r="BN226" i="1"/>
  <c r="BP226" i="1" s="1"/>
  <c r="BO226" i="1"/>
  <c r="AN162" i="1"/>
  <c r="AJ173" i="1"/>
  <c r="BN216" i="1"/>
  <c r="BP216" i="1" s="1"/>
  <c r="BO216" i="1"/>
  <c r="BN246" i="1"/>
  <c r="BP246" i="1" s="1"/>
  <c r="BO246" i="1"/>
  <c r="BN72" i="1"/>
  <c r="BP72" i="1" s="1"/>
  <c r="BN78" i="1"/>
  <c r="BP78" i="1" s="1"/>
  <c r="BN82" i="1"/>
  <c r="BP82" i="1" s="1"/>
  <c r="BN85" i="1"/>
  <c r="BP85" i="1" s="1"/>
  <c r="AM87" i="1"/>
  <c r="AO87" i="1" s="1"/>
  <c r="AT87" i="1" s="1"/>
  <c r="AJ90" i="1"/>
  <c r="BN90" i="1"/>
  <c r="BP90" i="1" s="1"/>
  <c r="BN109" i="1"/>
  <c r="BP109" i="1" s="1"/>
  <c r="AN110" i="1"/>
  <c r="BN112" i="1"/>
  <c r="BP112" i="1" s="1"/>
  <c r="BN115" i="1"/>
  <c r="BP115" i="1" s="1"/>
  <c r="BN120" i="1"/>
  <c r="BP120" i="1" s="1"/>
  <c r="BN123" i="1"/>
  <c r="BP123" i="1" s="1"/>
  <c r="BO125" i="1"/>
  <c r="BO128" i="1"/>
  <c r="AP132" i="1"/>
  <c r="BA132" i="1" s="1"/>
  <c r="BN132" i="1"/>
  <c r="BP132" i="1" s="1"/>
  <c r="AP137" i="1"/>
  <c r="BA137" i="1" s="1"/>
  <c r="BO137" i="1"/>
  <c r="BN142" i="1"/>
  <c r="BP142" i="1" s="1"/>
  <c r="AP144" i="1"/>
  <c r="BA144" i="1" s="1"/>
  <c r="BO150" i="1"/>
  <c r="AH152" i="1"/>
  <c r="BN158" i="1"/>
  <c r="BP158" i="1" s="1"/>
  <c r="BO161" i="1"/>
  <c r="AM163" i="1"/>
  <c r="AO163" i="1" s="1"/>
  <c r="AT163" i="1" s="1"/>
  <c r="BN164" i="1"/>
  <c r="BP164" i="1" s="1"/>
  <c r="AN165" i="1"/>
  <c r="BO167" i="1"/>
  <c r="BO170" i="1"/>
  <c r="BO174" i="1"/>
  <c r="BO178" i="1"/>
  <c r="AQ184" i="1"/>
  <c r="BH184" i="1" s="1"/>
  <c r="BO191" i="1"/>
  <c r="BO204" i="1"/>
  <c r="AQ231" i="1"/>
  <c r="BH231" i="1" s="1"/>
  <c r="AP231" i="1"/>
  <c r="BA231" i="1" s="1"/>
  <c r="BN71" i="1"/>
  <c r="BP71" i="1" s="1"/>
  <c r="BO72" i="1"/>
  <c r="BO78" i="1"/>
  <c r="BO82" i="1"/>
  <c r="BO85" i="1"/>
  <c r="BO90" i="1"/>
  <c r="BN93" i="1"/>
  <c r="BP93" i="1" s="1"/>
  <c r="AM96" i="1"/>
  <c r="AO96" i="1" s="1"/>
  <c r="AT96" i="1" s="1"/>
  <c r="BN98" i="1"/>
  <c r="BP98" i="1" s="1"/>
  <c r="BN102" i="1"/>
  <c r="BP102" i="1" s="1"/>
  <c r="AN103" i="1"/>
  <c r="AH105" i="1"/>
  <c r="BN106" i="1"/>
  <c r="BP106" i="1" s="1"/>
  <c r="BO109" i="1"/>
  <c r="BO112" i="1"/>
  <c r="BO115" i="1"/>
  <c r="BO120" i="1"/>
  <c r="BO123" i="1"/>
  <c r="AP129" i="1"/>
  <c r="BA129" i="1" s="1"/>
  <c r="AI132" i="1"/>
  <c r="BO132" i="1"/>
  <c r="BN135" i="1"/>
  <c r="BP135" i="1" s="1"/>
  <c r="AP138" i="1"/>
  <c r="BA138" i="1" s="1"/>
  <c r="AX139" i="1"/>
  <c r="BO142" i="1"/>
  <c r="BN143" i="1"/>
  <c r="BP143" i="1" s="1"/>
  <c r="BN145" i="1"/>
  <c r="BP145" i="1" s="1"/>
  <c r="BN148" i="1"/>
  <c r="BP148" i="1" s="1"/>
  <c r="AN149" i="1"/>
  <c r="AO149" i="1" s="1"/>
  <c r="AT149" i="1" s="1"/>
  <c r="AI151" i="1"/>
  <c r="BN153" i="1"/>
  <c r="BP153" i="1" s="1"/>
  <c r="BO158" i="1"/>
  <c r="AM161" i="1"/>
  <c r="AO161" i="1" s="1"/>
  <c r="AT161" i="1" s="1"/>
  <c r="AN164" i="1"/>
  <c r="BO164" i="1"/>
  <c r="BN171" i="1"/>
  <c r="BP171" i="1" s="1"/>
  <c r="AQ174" i="1"/>
  <c r="BH174" i="1" s="1"/>
  <c r="AP175" i="1"/>
  <c r="BA175" i="1" s="1"/>
  <c r="BN175" i="1"/>
  <c r="BP175" i="1" s="1"/>
  <c r="AQ181" i="1"/>
  <c r="BH181" i="1" s="1"/>
  <c r="BN181" i="1"/>
  <c r="BP181" i="1" s="1"/>
  <c r="AN188" i="1"/>
  <c r="AO188" i="1" s="1"/>
  <c r="BO188" i="1"/>
  <c r="AI192" i="1"/>
  <c r="AP66" i="1"/>
  <c r="BA66" i="1" s="1"/>
  <c r="BN68" i="1"/>
  <c r="BP68" i="1" s="1"/>
  <c r="BN69" i="1"/>
  <c r="BP69" i="1" s="1"/>
  <c r="AQ70" i="1"/>
  <c r="BH70" i="1" s="1"/>
  <c r="BN70" i="1"/>
  <c r="BP70" i="1" s="1"/>
  <c r="BO71" i="1"/>
  <c r="AH75" i="1"/>
  <c r="AX73" i="1"/>
  <c r="BN76" i="1"/>
  <c r="BP76" i="1" s="1"/>
  <c r="BN80" i="1"/>
  <c r="BP80" i="1" s="1"/>
  <c r="AQ93" i="1"/>
  <c r="BH93" i="1" s="1"/>
  <c r="BO93" i="1"/>
  <c r="BO98" i="1"/>
  <c r="BO102" i="1"/>
  <c r="BO106" i="1"/>
  <c r="AH108" i="1"/>
  <c r="AP110" i="1"/>
  <c r="BA110" i="1" s="1"/>
  <c r="BN110" i="1"/>
  <c r="BP110" i="1" s="1"/>
  <c r="BN113" i="1"/>
  <c r="BP113" i="1" s="1"/>
  <c r="BA116" i="1"/>
  <c r="AI124" i="1"/>
  <c r="BN126" i="1"/>
  <c r="BP126" i="1" s="1"/>
  <c r="AH132" i="1"/>
  <c r="BO135" i="1"/>
  <c r="BN138" i="1"/>
  <c r="BP138" i="1" s="1"/>
  <c r="AY139" i="1"/>
  <c r="BO143" i="1"/>
  <c r="BO145" i="1"/>
  <c r="AI165" i="1"/>
  <c r="AJ186" i="1"/>
  <c r="BN193" i="1"/>
  <c r="BP193" i="1" s="1"/>
  <c r="BO193" i="1"/>
  <c r="AP211" i="1"/>
  <c r="BA211" i="1" s="1"/>
  <c r="AP214" i="1"/>
  <c r="BA214" i="1" s="1"/>
  <c r="BN219" i="1"/>
  <c r="BP219" i="1" s="1"/>
  <c r="AN220" i="1"/>
  <c r="AH221" i="1"/>
  <c r="BN223" i="1"/>
  <c r="BP223" i="1" s="1"/>
  <c r="AM228" i="1"/>
  <c r="AO228" i="1" s="1"/>
  <c r="AT228" i="1" s="1"/>
  <c r="BN229" i="1"/>
  <c r="BP229" i="1" s="1"/>
  <c r="AI235" i="1"/>
  <c r="BN235" i="1"/>
  <c r="BP235" i="1" s="1"/>
  <c r="AP239" i="1"/>
  <c r="BA239" i="1" s="1"/>
  <c r="BN239" i="1"/>
  <c r="BP239" i="1" s="1"/>
  <c r="AH242" i="1"/>
  <c r="BN243" i="1"/>
  <c r="BP243" i="1" s="1"/>
  <c r="BN249" i="1"/>
  <c r="BP249" i="1" s="1"/>
  <c r="AM256" i="1"/>
  <c r="AO256" i="1" s="1"/>
  <c r="AT256" i="1" s="1"/>
  <c r="BN256" i="1"/>
  <c r="BP256" i="1" s="1"/>
  <c r="AN281" i="1"/>
  <c r="AI182" i="1"/>
  <c r="BN182" i="1"/>
  <c r="BP182" i="1" s="1"/>
  <c r="BN185" i="1"/>
  <c r="BP185" i="1" s="1"/>
  <c r="BN187" i="1"/>
  <c r="BP187" i="1" s="1"/>
  <c r="BN192" i="1"/>
  <c r="BP192" i="1" s="1"/>
  <c r="BN197" i="1"/>
  <c r="BP197" i="1" s="1"/>
  <c r="AJ202" i="1"/>
  <c r="BN202" i="1"/>
  <c r="BP202" i="1" s="1"/>
  <c r="AN207" i="1"/>
  <c r="BF205" i="1"/>
  <c r="AM210" i="1"/>
  <c r="AO210" i="1" s="1"/>
  <c r="AT210" i="1" s="1"/>
  <c r="BN211" i="1"/>
  <c r="BP211" i="1" s="1"/>
  <c r="BN214" i="1"/>
  <c r="BP214" i="1" s="1"/>
  <c r="AH219" i="1"/>
  <c r="BO219" i="1"/>
  <c r="AQ223" i="1"/>
  <c r="BH223" i="1" s="1"/>
  <c r="BO223" i="1"/>
  <c r="AP227" i="1"/>
  <c r="BA227" i="1" s="1"/>
  <c r="BO229" i="1"/>
  <c r="AH231" i="1"/>
  <c r="BN232" i="1"/>
  <c r="BP232" i="1" s="1"/>
  <c r="BO235" i="1"/>
  <c r="BO239" i="1"/>
  <c r="BO243" i="1"/>
  <c r="BO249" i="1"/>
  <c r="BN254" i="1"/>
  <c r="BP254" i="1" s="1"/>
  <c r="AH256" i="1"/>
  <c r="BO256" i="1"/>
  <c r="BO265" i="1"/>
  <c r="AJ270" i="1"/>
  <c r="BO270" i="1"/>
  <c r="BE271" i="1"/>
  <c r="BN275" i="1"/>
  <c r="BP275" i="1" s="1"/>
  <c r="BO277" i="1"/>
  <c r="AM279" i="1"/>
  <c r="AO279" i="1" s="1"/>
  <c r="AT279" i="1" s="1"/>
  <c r="BO280" i="1"/>
  <c r="BN283" i="1"/>
  <c r="BP283" i="1" s="1"/>
  <c r="BN292" i="1"/>
  <c r="BP292" i="1" s="1"/>
  <c r="BN296" i="1"/>
  <c r="BP296" i="1" s="1"/>
  <c r="AQ299" i="1"/>
  <c r="BH299" i="1" s="1"/>
  <c r="BN300" i="1"/>
  <c r="BP300" i="1" s="1"/>
  <c r="BO303" i="1"/>
  <c r="BN307" i="1"/>
  <c r="BP307" i="1" s="1"/>
  <c r="BO310" i="1"/>
  <c r="AP313" i="1"/>
  <c r="BA313" i="1" s="1"/>
  <c r="BO313" i="1"/>
  <c r="AQ320" i="1"/>
  <c r="BH320" i="1" s="1"/>
  <c r="BO320" i="1"/>
  <c r="BN323" i="1"/>
  <c r="BP323" i="1" s="1"/>
  <c r="BO325" i="1"/>
  <c r="BN328" i="1"/>
  <c r="BP328" i="1" s="1"/>
  <c r="BO330" i="1"/>
  <c r="BO332" i="1"/>
  <c r="AI335" i="1"/>
  <c r="AQ185" i="1"/>
  <c r="BH185" i="1" s="1"/>
  <c r="AH192" i="1"/>
  <c r="AM204" i="1"/>
  <c r="AO204" i="1" s="1"/>
  <c r="AT204" i="1" s="1"/>
  <c r="BL205" i="1"/>
  <c r="AH209" i="1"/>
  <c r="AJ211" i="1"/>
  <c r="AP220" i="1"/>
  <c r="BA220" i="1" s="1"/>
  <c r="AN221" i="1"/>
  <c r="AN228" i="1"/>
  <c r="AN232" i="1"/>
  <c r="AM235" i="1"/>
  <c r="AO235" i="1" s="1"/>
  <c r="AT235" i="1" s="1"/>
  <c r="AM242" i="1"/>
  <c r="AO242" i="1" s="1"/>
  <c r="AT242" i="1" s="1"/>
  <c r="AI244" i="1"/>
  <c r="AP250" i="1"/>
  <c r="BA250" i="1" s="1"/>
  <c r="AP257" i="1"/>
  <c r="BA257" i="1" s="1"/>
  <c r="AN260" i="1"/>
  <c r="AO260" i="1" s="1"/>
  <c r="AT260" i="1" s="1"/>
  <c r="BN261" i="1"/>
  <c r="BP261" i="1" s="1"/>
  <c r="AQ268" i="1"/>
  <c r="BH268" i="1" s="1"/>
  <c r="BN268" i="1"/>
  <c r="BP268" i="1" s="1"/>
  <c r="BF271" i="1"/>
  <c r="BO275" i="1"/>
  <c r="AM283" i="1"/>
  <c r="AO283" i="1" s="1"/>
  <c r="AT283" i="1" s="1"/>
  <c r="BO283" i="1"/>
  <c r="BN289" i="1"/>
  <c r="BP289" i="1" s="1"/>
  <c r="BO292" i="1"/>
  <c r="BO296" i="1"/>
  <c r="BO300" i="1"/>
  <c r="BN304" i="1"/>
  <c r="BP304" i="1" s="1"/>
  <c r="BO307" i="1"/>
  <c r="BN311" i="1"/>
  <c r="BP311" i="1" s="1"/>
  <c r="BN318" i="1"/>
  <c r="BP318" i="1" s="1"/>
  <c r="AP328" i="1"/>
  <c r="BA328" i="1" s="1"/>
  <c r="AQ332" i="1"/>
  <c r="BH332" i="1" s="1"/>
  <c r="AP333" i="1"/>
  <c r="BA333" i="1" s="1"/>
  <c r="BN335" i="1"/>
  <c r="BP335" i="1" s="1"/>
  <c r="AP183" i="1"/>
  <c r="BA183" i="1" s="1"/>
  <c r="AQ190" i="1"/>
  <c r="BH190" i="1" s="1"/>
  <c r="BO190" i="1"/>
  <c r="BO195" i="1"/>
  <c r="BO200" i="1"/>
  <c r="BN207" i="1"/>
  <c r="BP207" i="1" s="1"/>
  <c r="BM205" i="1"/>
  <c r="AM209" i="1"/>
  <c r="AO209" i="1" s="1"/>
  <c r="AT209" i="1" s="1"/>
  <c r="BN209" i="1"/>
  <c r="BP209" i="1" s="1"/>
  <c r="AM226" i="1"/>
  <c r="AO226" i="1" s="1"/>
  <c r="AT226" i="1" s="1"/>
  <c r="AN231" i="1"/>
  <c r="AH232" i="1"/>
  <c r="AP233" i="1"/>
  <c r="BA233" i="1" s="1"/>
  <c r="AM249" i="1"/>
  <c r="AO249" i="1" s="1"/>
  <c r="AT249" i="1" s="1"/>
  <c r="AM254" i="1"/>
  <c r="AO254" i="1" s="1"/>
  <c r="AT254" i="1" s="1"/>
  <c r="AM263" i="1"/>
  <c r="AM265" i="1"/>
  <c r="AO265" i="1" s="1"/>
  <c r="AT265" i="1" s="1"/>
  <c r="BL271" i="1"/>
  <c r="AH277" i="1"/>
  <c r="AM291" i="1"/>
  <c r="AO291" i="1" s="1"/>
  <c r="AT291" i="1" s="1"/>
  <c r="AP292" i="1"/>
  <c r="BA292" i="1" s="1"/>
  <c r="AI300" i="1"/>
  <c r="AH307" i="1"/>
  <c r="AP308" i="1"/>
  <c r="BA308" i="1" s="1"/>
  <c r="AI324" i="1"/>
  <c r="BN326" i="1"/>
  <c r="BP326" i="1" s="1"/>
  <c r="AH330" i="1"/>
  <c r="BN333" i="1"/>
  <c r="BP333" i="1" s="1"/>
  <c r="AM335" i="1"/>
  <c r="AO335" i="1" s="1"/>
  <c r="AT335" i="1" s="1"/>
  <c r="BO335" i="1"/>
  <c r="AN244" i="1"/>
  <c r="AJ257" i="1"/>
  <c r="BN273" i="1"/>
  <c r="BP273" i="1" s="1"/>
  <c r="BM271" i="1"/>
  <c r="AN306" i="1"/>
  <c r="AP318" i="1"/>
  <c r="BA318" i="1" s="1"/>
  <c r="AJ326" i="1"/>
  <c r="AI198" i="1"/>
  <c r="BN201" i="1"/>
  <c r="BP201" i="1" s="1"/>
  <c r="AQ203" i="1"/>
  <c r="BH203" i="1" s="1"/>
  <c r="AQ207" i="1"/>
  <c r="BH207" i="1" s="1"/>
  <c r="BN208" i="1"/>
  <c r="BP208" i="1" s="1"/>
  <c r="AI210" i="1"/>
  <c r="AI212" i="1"/>
  <c r="BO212" i="1"/>
  <c r="AI215" i="1"/>
  <c r="BN215" i="1"/>
  <c r="BP215" i="1" s="1"/>
  <c r="BN218" i="1"/>
  <c r="BP218" i="1" s="1"/>
  <c r="BN222" i="1"/>
  <c r="BP222" i="1" s="1"/>
  <c r="BN225" i="1"/>
  <c r="BP225" i="1" s="1"/>
  <c r="AH227" i="1"/>
  <c r="BN228" i="1"/>
  <c r="BP228" i="1" s="1"/>
  <c r="AP230" i="1"/>
  <c r="BA230" i="1" s="1"/>
  <c r="AI231" i="1"/>
  <c r="BO237" i="1"/>
  <c r="BO241" i="1"/>
  <c r="BO245" i="1"/>
  <c r="BN248" i="1"/>
  <c r="BP248" i="1" s="1"/>
  <c r="BO250" i="1"/>
  <c r="BN253" i="1"/>
  <c r="BP253" i="1" s="1"/>
  <c r="BO255" i="1"/>
  <c r="AP258" i="1"/>
  <c r="BA258" i="1" s="1"/>
  <c r="BN264" i="1"/>
  <c r="BP264" i="1" s="1"/>
  <c r="BN269" i="1"/>
  <c r="BP269" i="1" s="1"/>
  <c r="BO273" i="1"/>
  <c r="BN276" i="1"/>
  <c r="BP276" i="1" s="1"/>
  <c r="AP279" i="1"/>
  <c r="BA279" i="1" s="1"/>
  <c r="BN279" i="1"/>
  <c r="BP279" i="1" s="1"/>
  <c r="BO281" i="1"/>
  <c r="BO284" i="1"/>
  <c r="AH286" i="1"/>
  <c r="BO287" i="1"/>
  <c r="BN290" i="1"/>
  <c r="BP290" i="1" s="1"/>
  <c r="AI294" i="1"/>
  <c r="BN294" i="1"/>
  <c r="BP294" i="1" s="1"/>
  <c r="BN298" i="1"/>
  <c r="BP298" i="1" s="1"/>
  <c r="BO301" i="1"/>
  <c r="BO305" i="1"/>
  <c r="BN312" i="1"/>
  <c r="BP312" i="1" s="1"/>
  <c r="BO314" i="1"/>
  <c r="BN319" i="1"/>
  <c r="BP319" i="1" s="1"/>
  <c r="AQ324" i="1"/>
  <c r="BH324" i="1" s="1"/>
  <c r="BO324" i="1"/>
  <c r="AJ329" i="1"/>
  <c r="BN329" i="1"/>
  <c r="BP329" i="1" s="1"/>
  <c r="BO331" i="1"/>
  <c r="BN336" i="1"/>
  <c r="BP336" i="1" s="1"/>
  <c r="AH220" i="1"/>
  <c r="AH228" i="1"/>
  <c r="AI242" i="1"/>
  <c r="AH244" i="1"/>
  <c r="AQ248" i="1"/>
  <c r="BH248" i="1" s="1"/>
  <c r="AM257" i="1"/>
  <c r="AO257" i="1" s="1"/>
  <c r="AT257" i="1" s="1"/>
  <c r="AI260" i="1"/>
  <c r="BN274" i="1"/>
  <c r="BP274" i="1" s="1"/>
  <c r="BO276" i="1"/>
  <c r="BO279" i="1"/>
  <c r="AQ281" i="1"/>
  <c r="BH281" i="1" s="1"/>
  <c r="AP282" i="1"/>
  <c r="BA282" i="1" s="1"/>
  <c r="BN282" i="1"/>
  <c r="BP282" i="1" s="1"/>
  <c r="BO290" i="1"/>
  <c r="BO294" i="1"/>
  <c r="BO298" i="1"/>
  <c r="AI302" i="1"/>
  <c r="BN302" i="1"/>
  <c r="BP302" i="1" s="1"/>
  <c r="BN306" i="1"/>
  <c r="BP306" i="1" s="1"/>
  <c r="BN309" i="1"/>
  <c r="BP309" i="1" s="1"/>
  <c r="BO312" i="1"/>
  <c r="BN317" i="1"/>
  <c r="BP317" i="1" s="1"/>
  <c r="AN318" i="1"/>
  <c r="AO318" i="1" s="1"/>
  <c r="AT318" i="1" s="1"/>
  <c r="BO319" i="1"/>
  <c r="BN322" i="1"/>
  <c r="BP322" i="1" s="1"/>
  <c r="AM333" i="1"/>
  <c r="AO333" i="1" s="1"/>
  <c r="AT333" i="1" s="1"/>
  <c r="AJ336" i="1"/>
  <c r="BO336" i="1"/>
  <c r="BN262" i="1"/>
  <c r="BP262" i="1" s="1"/>
  <c r="AI265" i="1"/>
  <c r="AM267" i="1"/>
  <c r="AO267" i="1" s="1"/>
  <c r="AT267" i="1" s="1"/>
  <c r="BO267" i="1"/>
  <c r="AX271" i="1"/>
  <c r="BN315" i="1"/>
  <c r="BP315" i="1" s="1"/>
  <c r="BO317" i="1"/>
  <c r="BO322" i="1"/>
  <c r="AH324" i="1"/>
  <c r="BO327" i="1"/>
  <c r="BN334" i="1"/>
  <c r="BP334" i="1" s="1"/>
  <c r="AQ189" i="1"/>
  <c r="BH189" i="1" s="1"/>
  <c r="AJ250" i="1"/>
  <c r="AQ318" i="1"/>
  <c r="BH318" i="1" s="1"/>
  <c r="AQ330" i="1"/>
  <c r="BH330" i="1" s="1"/>
  <c r="AQ166" i="1"/>
  <c r="BH166" i="1" s="1"/>
  <c r="AJ241" i="1"/>
  <c r="AJ57" i="1"/>
  <c r="AJ160" i="1"/>
  <c r="AQ278" i="1"/>
  <c r="BH278" i="1" s="1"/>
  <c r="AQ286" i="1"/>
  <c r="BH286" i="1" s="1"/>
  <c r="AQ52" i="1"/>
  <c r="BH52" i="1" s="1"/>
  <c r="AQ117" i="1"/>
  <c r="BH117" i="1" s="1"/>
  <c r="AQ173" i="1"/>
  <c r="BH173" i="1" s="1"/>
  <c r="AJ182" i="1"/>
  <c r="AQ208" i="1"/>
  <c r="BH208" i="1" s="1"/>
  <c r="AQ233" i="1"/>
  <c r="BH233" i="1" s="1"/>
  <c r="AQ307" i="1"/>
  <c r="BH307" i="1" s="1"/>
  <c r="AQ25" i="1"/>
  <c r="BH25" i="1" s="1"/>
  <c r="AQ75" i="1"/>
  <c r="BH75" i="1" s="1"/>
  <c r="AQ237" i="1"/>
  <c r="BH237" i="1" s="1"/>
  <c r="AP101" i="1"/>
  <c r="BA101" i="1" s="1"/>
  <c r="AI149" i="1"/>
  <c r="AP192" i="1"/>
  <c r="BA192" i="1" s="1"/>
  <c r="AP210" i="1"/>
  <c r="BA210" i="1" s="1"/>
  <c r="AI218" i="1"/>
  <c r="AI262" i="1"/>
  <c r="AI185" i="1"/>
  <c r="AI211" i="1"/>
  <c r="AP245" i="1"/>
  <c r="BA245" i="1" s="1"/>
  <c r="AP265" i="1"/>
  <c r="BA265" i="1" s="1"/>
  <c r="AI274" i="1"/>
  <c r="AI308" i="1"/>
  <c r="AI116" i="1"/>
  <c r="AI145" i="1"/>
  <c r="AP148" i="1"/>
  <c r="BA148" i="1" s="1"/>
  <c r="AI158" i="1"/>
  <c r="AI167" i="1"/>
  <c r="AP177" i="1"/>
  <c r="BA177" i="1" s="1"/>
  <c r="AI187" i="1"/>
  <c r="AP199" i="1"/>
  <c r="BA199" i="1" s="1"/>
  <c r="AP242" i="1"/>
  <c r="BA242" i="1" s="1"/>
  <c r="AI20" i="1"/>
  <c r="AP17" i="1"/>
  <c r="BA17" i="1" s="1"/>
  <c r="AP43" i="1"/>
  <c r="BA43" i="1" s="1"/>
  <c r="AI55" i="1"/>
  <c r="AP95" i="1"/>
  <c r="BA95" i="1" s="1"/>
  <c r="AP153" i="1"/>
  <c r="BA153" i="1" s="1"/>
  <c r="AI209" i="1"/>
  <c r="AI220" i="1"/>
  <c r="AP309" i="1"/>
  <c r="BA309" i="1" s="1"/>
  <c r="AP44" i="1"/>
  <c r="BA44" i="1" s="1"/>
  <c r="AP13" i="1"/>
  <c r="BA13" i="1" s="1"/>
  <c r="AP47" i="1"/>
  <c r="BA47" i="1" s="1"/>
  <c r="AP49" i="1"/>
  <c r="BA49" i="1" s="1"/>
  <c r="AI78" i="1"/>
  <c r="AP85" i="1"/>
  <c r="BA85" i="1" s="1"/>
  <c r="AP104" i="1"/>
  <c r="BA104" i="1" s="1"/>
  <c r="AP243" i="1"/>
  <c r="BA243" i="1" s="1"/>
  <c r="AN83" i="1"/>
  <c r="AO83" i="1" s="1"/>
  <c r="AT83" i="1" s="1"/>
  <c r="AN179" i="1"/>
  <c r="AN253" i="1"/>
  <c r="AO253" i="1" s="1"/>
  <c r="AT253" i="1" s="1"/>
  <c r="AN261" i="1"/>
  <c r="AO261" i="1" s="1"/>
  <c r="AT261" i="1" s="1"/>
  <c r="AN287" i="1"/>
  <c r="AO287" i="1" s="1"/>
  <c r="AT287" i="1" s="1"/>
  <c r="AN301" i="1"/>
  <c r="AN109" i="1"/>
  <c r="AN81" i="1"/>
  <c r="AO81" i="1" s="1"/>
  <c r="AT81" i="1" s="1"/>
  <c r="AN106" i="1"/>
  <c r="AN176" i="1"/>
  <c r="AN18" i="1"/>
  <c r="AN34" i="1"/>
  <c r="AN252" i="1"/>
  <c r="AO252" i="1" s="1"/>
  <c r="AT252" i="1" s="1"/>
  <c r="AM20" i="1"/>
  <c r="AO20" i="1" s="1"/>
  <c r="AT20" i="1" s="1"/>
  <c r="AH21" i="1"/>
  <c r="AM227" i="1"/>
  <c r="AO227" i="1" s="1"/>
  <c r="AT227" i="1" s="1"/>
  <c r="AH254" i="1"/>
  <c r="AM305" i="1"/>
  <c r="AO305" i="1" s="1"/>
  <c r="AT305" i="1" s="1"/>
  <c r="AM66" i="1"/>
  <c r="AO66" i="1" s="1"/>
  <c r="AT66" i="1" s="1"/>
  <c r="AH69" i="1"/>
  <c r="AH125" i="1"/>
  <c r="AM151" i="1"/>
  <c r="AO151" i="1" s="1"/>
  <c r="AT151" i="1" s="1"/>
  <c r="AM244" i="1"/>
  <c r="AO244" i="1" s="1"/>
  <c r="AT244" i="1" s="1"/>
  <c r="AH291" i="1"/>
  <c r="AM110" i="1"/>
  <c r="AO110" i="1" s="1"/>
  <c r="AT110" i="1" s="1"/>
  <c r="AH165" i="1"/>
  <c r="AM276" i="1"/>
  <c r="AO276" i="1" s="1"/>
  <c r="AT276" i="1" s="1"/>
  <c r="AH306" i="1"/>
  <c r="AM324" i="1"/>
  <c r="AO324" i="1" s="1"/>
  <c r="AT324" i="1" s="1"/>
  <c r="AM132" i="1"/>
  <c r="AO132" i="1" s="1"/>
  <c r="AT132" i="1" s="1"/>
  <c r="AM28" i="1"/>
  <c r="AO28" i="1" s="1"/>
  <c r="AT28" i="1" s="1"/>
  <c r="AM80" i="1"/>
  <c r="AO80" i="1" s="1"/>
  <c r="AT80" i="1" s="1"/>
  <c r="AM150" i="1"/>
  <c r="AO150" i="1" s="1"/>
  <c r="AT150" i="1" s="1"/>
  <c r="AH226" i="1"/>
  <c r="AH86" i="1"/>
  <c r="AM108" i="1"/>
  <c r="AO108" i="1" s="1"/>
  <c r="AT108" i="1" s="1"/>
  <c r="AM114" i="1"/>
  <c r="AO114" i="1" s="1"/>
  <c r="AT114" i="1" s="1"/>
  <c r="AH138" i="1"/>
  <c r="AM191" i="1"/>
  <c r="AO191" i="1" s="1"/>
  <c r="AT191" i="1" s="1"/>
  <c r="AH234" i="1"/>
  <c r="AM255" i="1"/>
  <c r="AO255" i="1" s="1"/>
  <c r="AT255" i="1" s="1"/>
  <c r="AM334" i="1"/>
  <c r="AO334" i="1" s="1"/>
  <c r="AT334" i="1" s="1"/>
  <c r="AJ39" i="1"/>
  <c r="AM84" i="1"/>
  <c r="AO84" i="1" s="1"/>
  <c r="AT84" i="1" s="1"/>
  <c r="AP84" i="1"/>
  <c r="BA84" i="1" s="1"/>
  <c r="AN84" i="1"/>
  <c r="AN15" i="1"/>
  <c r="AN16" i="1"/>
  <c r="AO16" i="1" s="1"/>
  <c r="AT16" i="1" s="1"/>
  <c r="AM22" i="1"/>
  <c r="AO22" i="1" s="1"/>
  <c r="AT22" i="1" s="1"/>
  <c r="AN24" i="1"/>
  <c r="AO24" i="1" s="1"/>
  <c r="AN27" i="1"/>
  <c r="AO27" i="1" s="1"/>
  <c r="AT27" i="1" s="1"/>
  <c r="AN28" i="1"/>
  <c r="AQ31" i="1"/>
  <c r="AM32" i="1"/>
  <c r="AO32" i="1" s="1"/>
  <c r="AT32" i="1" s="1"/>
  <c r="AI38" i="1"/>
  <c r="AJ44" i="1"/>
  <c r="AM49" i="1"/>
  <c r="AO49" i="1" s="1"/>
  <c r="AT49" i="1" s="1"/>
  <c r="AN64" i="1"/>
  <c r="AO64" i="1" s="1"/>
  <c r="AT64" i="1" s="1"/>
  <c r="AJ89" i="1"/>
  <c r="AJ92" i="1"/>
  <c r="AQ92" i="1"/>
  <c r="BH92" i="1" s="1"/>
  <c r="AN92" i="1"/>
  <c r="AO92" i="1" s="1"/>
  <c r="AT92" i="1" s="1"/>
  <c r="AJ95" i="1"/>
  <c r="AM115" i="1"/>
  <c r="AO115" i="1" s="1"/>
  <c r="AT115" i="1" s="1"/>
  <c r="AJ115" i="1"/>
  <c r="AH115" i="1"/>
  <c r="AP201" i="1"/>
  <c r="BA201" i="1" s="1"/>
  <c r="AM201" i="1"/>
  <c r="AO201" i="1" s="1"/>
  <c r="AT201" i="1" s="1"/>
  <c r="AJ201" i="1"/>
  <c r="AQ247" i="1"/>
  <c r="BH247" i="1" s="1"/>
  <c r="AM247" i="1"/>
  <c r="AO247" i="1" s="1"/>
  <c r="AT247" i="1" s="1"/>
  <c r="AJ247" i="1"/>
  <c r="AI247" i="1"/>
  <c r="AH247" i="1"/>
  <c r="AJ38" i="1"/>
  <c r="AQ78" i="1"/>
  <c r="BH78" i="1" s="1"/>
  <c r="AM78" i="1"/>
  <c r="AO78" i="1" s="1"/>
  <c r="AT78" i="1" s="1"/>
  <c r="AQ9" i="1"/>
  <c r="AM9" i="1"/>
  <c r="AO9" i="1" s="1"/>
  <c r="AT9" i="1" s="1"/>
  <c r="AN33" i="1"/>
  <c r="AI35" i="1"/>
  <c r="AP36" i="1"/>
  <c r="BA36" i="1" s="1"/>
  <c r="AQ37" i="1"/>
  <c r="BH37" i="1" s="1"/>
  <c r="AH38" i="1"/>
  <c r="AP38" i="1"/>
  <c r="BA38" i="1" s="1"/>
  <c r="AJ45" i="1"/>
  <c r="AQ51" i="1"/>
  <c r="BH51" i="1" s="1"/>
  <c r="AI54" i="1"/>
  <c r="AP56" i="1"/>
  <c r="BA56" i="1" s="1"/>
  <c r="AI100" i="1"/>
  <c r="AP100" i="1"/>
  <c r="BA100" i="1" s="1"/>
  <c r="AJ100" i="1"/>
  <c r="AQ127" i="1"/>
  <c r="BH127" i="1" s="1"/>
  <c r="AJ128" i="1"/>
  <c r="AQ130" i="1"/>
  <c r="BH130" i="1" s="1"/>
  <c r="AP130" i="1"/>
  <c r="BA130" i="1" s="1"/>
  <c r="AI130" i="1"/>
  <c r="AJ130" i="1"/>
  <c r="AP266" i="1"/>
  <c r="BA266" i="1" s="1"/>
  <c r="AH266" i="1"/>
  <c r="AQ266" i="1"/>
  <c r="BH266" i="1" s="1"/>
  <c r="AQ99" i="1"/>
  <c r="BH99" i="1" s="1"/>
  <c r="AM99" i="1"/>
  <c r="AO99" i="1" s="1"/>
  <c r="AJ99" i="1"/>
  <c r="AQ310" i="1"/>
  <c r="BH310" i="1" s="1"/>
  <c r="AJ310" i="1"/>
  <c r="AI15" i="1"/>
  <c r="AI16" i="1"/>
  <c r="AP18" i="1"/>
  <c r="BA18" i="1" s="1"/>
  <c r="AI21" i="1"/>
  <c r="AQ23" i="1"/>
  <c r="BH23" i="1" s="1"/>
  <c r="AP28" i="1"/>
  <c r="BA28" i="1" s="1"/>
  <c r="AI61" i="1"/>
  <c r="AP78" i="1"/>
  <c r="BA78" i="1" s="1"/>
  <c r="AP159" i="1"/>
  <c r="BA159" i="1" s="1"/>
  <c r="AI159" i="1"/>
  <c r="AJ159" i="1"/>
  <c r="AN222" i="1"/>
  <c r="AO222" i="1" s="1"/>
  <c r="AT222" i="1" s="1"/>
  <c r="AI222" i="1"/>
  <c r="AQ222" i="1"/>
  <c r="BH222" i="1" s="1"/>
  <c r="AQ252" i="1"/>
  <c r="BH252" i="1" s="1"/>
  <c r="AN38" i="1"/>
  <c r="AJ54" i="1"/>
  <c r="AQ56" i="1"/>
  <c r="BH56" i="1" s="1"/>
  <c r="AQ57" i="1"/>
  <c r="AI77" i="1"/>
  <c r="AH77" i="1"/>
  <c r="AJ126" i="1"/>
  <c r="AQ126" i="1"/>
  <c r="BH126" i="1" s="1"/>
  <c r="AQ178" i="1"/>
  <c r="BH178" i="1" s="1"/>
  <c r="AQ273" i="1"/>
  <c r="BH273" i="1" s="1"/>
  <c r="AJ34" i="1"/>
  <c r="AJ15" i="1"/>
  <c r="AQ16" i="1"/>
  <c r="BH16" i="1" s="1"/>
  <c r="AQ24" i="1"/>
  <c r="BH24" i="1" s="1"/>
  <c r="AJ27" i="1"/>
  <c r="AM29" i="1"/>
  <c r="AO29" i="1" s="1"/>
  <c r="AT29" i="1" s="1"/>
  <c r="AP32" i="1"/>
  <c r="BA32" i="1" s="1"/>
  <c r="AH34" i="1"/>
  <c r="AM35" i="1"/>
  <c r="AO35" i="1" s="1"/>
  <c r="AT35" i="1" s="1"/>
  <c r="AQ53" i="1"/>
  <c r="BH53" i="1" s="1"/>
  <c r="AI56" i="1"/>
  <c r="AJ61" i="1"/>
  <c r="AQ63" i="1"/>
  <c r="AP63" i="1"/>
  <c r="BA63" i="1" s="1"/>
  <c r="AI63" i="1"/>
  <c r="AQ64" i="1"/>
  <c r="BH64" i="1" s="1"/>
  <c r="AM77" i="1"/>
  <c r="AO77" i="1" s="1"/>
  <c r="AT77" i="1" s="1"/>
  <c r="AP141" i="1"/>
  <c r="BA141" i="1" s="1"/>
  <c r="AN141" i="1"/>
  <c r="AQ157" i="1"/>
  <c r="BH157" i="1" s="1"/>
  <c r="AJ157" i="1"/>
  <c r="AJ217" i="1"/>
  <c r="AQ217" i="1"/>
  <c r="BH217" i="1" s="1"/>
  <c r="AJ19" i="1"/>
  <c r="AJ36" i="1"/>
  <c r="AJ14" i="1"/>
  <c r="AJ26" i="1"/>
  <c r="AQ33" i="1"/>
  <c r="AH35" i="1"/>
  <c r="AI39" i="1"/>
  <c r="AJ40" i="1"/>
  <c r="AQ41" i="1"/>
  <c r="BH41" i="1" s="1"/>
  <c r="AH42" i="1"/>
  <c r="AJ52" i="1"/>
  <c r="AP54" i="1"/>
  <c r="AQ55" i="1"/>
  <c r="BH55" i="1" s="1"/>
  <c r="AM57" i="1"/>
  <c r="AO57" i="1" s="1"/>
  <c r="AT57" i="1" s="1"/>
  <c r="AH71" i="1"/>
  <c r="AP71" i="1"/>
  <c r="BA71" i="1" s="1"/>
  <c r="AJ71" i="1"/>
  <c r="AQ102" i="1"/>
  <c r="BH102" i="1" s="1"/>
  <c r="AN102" i="1"/>
  <c r="AQ236" i="1"/>
  <c r="BH236" i="1" s="1"/>
  <c r="AH236" i="1"/>
  <c r="AQ315" i="1"/>
  <c r="BH315" i="1" s="1"/>
  <c r="AM315" i="1"/>
  <c r="AO315" i="1" s="1"/>
  <c r="AT315" i="1" s="1"/>
  <c r="AJ315" i="1"/>
  <c r="AI315" i="1"/>
  <c r="AH315" i="1"/>
  <c r="AJ32" i="1"/>
  <c r="AJ49" i="1"/>
  <c r="AM94" i="1"/>
  <c r="AO94" i="1" s="1"/>
  <c r="AT94" i="1" s="1"/>
  <c r="AH94" i="1"/>
  <c r="AJ94" i="1"/>
  <c r="AP122" i="1"/>
  <c r="BA122" i="1" s="1"/>
  <c r="AQ122" i="1"/>
  <c r="BH122" i="1" s="1"/>
  <c r="AJ127" i="1"/>
  <c r="AQ142" i="1"/>
  <c r="BH142" i="1" s="1"/>
  <c r="AN142" i="1"/>
  <c r="AH142" i="1"/>
  <c r="AQ212" i="1"/>
  <c r="BH212" i="1" s="1"/>
  <c r="AP297" i="1"/>
  <c r="BA297" i="1" s="1"/>
  <c r="AN297" i="1"/>
  <c r="AJ297" i="1"/>
  <c r="AJ313" i="1"/>
  <c r="AJ327" i="1"/>
  <c r="AQ327" i="1"/>
  <c r="BH327" i="1" s="1"/>
  <c r="AJ101" i="1"/>
  <c r="AJ109" i="1"/>
  <c r="AJ137" i="1"/>
  <c r="AQ149" i="1"/>
  <c r="BH149" i="1" s="1"/>
  <c r="AN173" i="1"/>
  <c r="AP173" i="1"/>
  <c r="BA173" i="1" s="1"/>
  <c r="AJ176" i="1"/>
  <c r="AN177" i="1"/>
  <c r="AJ181" i="1"/>
  <c r="AJ185" i="1"/>
  <c r="AN187" i="1"/>
  <c r="AO187" i="1" s="1"/>
  <c r="AT187" i="1" s="1"/>
  <c r="AQ188" i="1"/>
  <c r="BH188" i="1" s="1"/>
  <c r="AM189" i="1"/>
  <c r="AO189" i="1" s="1"/>
  <c r="AT189" i="1" s="1"/>
  <c r="AJ191" i="1"/>
  <c r="AJ199" i="1"/>
  <c r="AJ215" i="1"/>
  <c r="AP255" i="1"/>
  <c r="BA255" i="1" s="1"/>
  <c r="AJ261" i="1"/>
  <c r="AP262" i="1"/>
  <c r="BA262" i="1" s="1"/>
  <c r="AJ276" i="1"/>
  <c r="AJ284" i="1"/>
  <c r="AJ292" i="1"/>
  <c r="AM294" i="1"/>
  <c r="AO294" i="1" s="1"/>
  <c r="AT294" i="1" s="1"/>
  <c r="AM299" i="1"/>
  <c r="AO299" i="1" s="1"/>
  <c r="AT299" i="1" s="1"/>
  <c r="AJ300" i="1"/>
  <c r="AM302" i="1"/>
  <c r="AO302" i="1" s="1"/>
  <c r="AT302" i="1" s="1"/>
  <c r="AQ303" i="1"/>
  <c r="BH303" i="1" s="1"/>
  <c r="AN305" i="1"/>
  <c r="AJ308" i="1"/>
  <c r="AQ321" i="1"/>
  <c r="BH321" i="1" s="1"/>
  <c r="AH323" i="1"/>
  <c r="AJ335" i="1"/>
  <c r="AM71" i="1"/>
  <c r="AO71" i="1" s="1"/>
  <c r="AT71" i="1" s="1"/>
  <c r="AM72" i="1"/>
  <c r="AO72" i="1" s="1"/>
  <c r="AT72" i="1" s="1"/>
  <c r="AJ76" i="1"/>
  <c r="AH78" i="1"/>
  <c r="AP92" i="1"/>
  <c r="BA92" i="1" s="1"/>
  <c r="AP94" i="1"/>
  <c r="BA94" i="1" s="1"/>
  <c r="AM95" i="1"/>
  <c r="AO95" i="1" s="1"/>
  <c r="AT95" i="1" s="1"/>
  <c r="AH99" i="1"/>
  <c r="AP102" i="1"/>
  <c r="BA102" i="1" s="1"/>
  <c r="AJ107" i="1"/>
  <c r="AH109" i="1"/>
  <c r="AJ113" i="1"/>
  <c r="AI117" i="1"/>
  <c r="AM125" i="1"/>
  <c r="AO125" i="1" s="1"/>
  <c r="AT125" i="1" s="1"/>
  <c r="AP128" i="1"/>
  <c r="BA128" i="1" s="1"/>
  <c r="AH137" i="1"/>
  <c r="AI141" i="1"/>
  <c r="AP145" i="1"/>
  <c r="BA145" i="1" s="1"/>
  <c r="AQ155" i="1"/>
  <c r="BH155" i="1" s="1"/>
  <c r="AJ164" i="1"/>
  <c r="AP169" i="1"/>
  <c r="BA169" i="1" s="1"/>
  <c r="AI176" i="1"/>
  <c r="AH178" i="1"/>
  <c r="AQ179" i="1"/>
  <c r="BH179" i="1" s="1"/>
  <c r="AH181" i="1"/>
  <c r="AQ183" i="1"/>
  <c r="BH183" i="1" s="1"/>
  <c r="AI188" i="1"/>
  <c r="AH191" i="1"/>
  <c r="AP193" i="1"/>
  <c r="BA193" i="1" s="1"/>
  <c r="AH201" i="1"/>
  <c r="AP202" i="1"/>
  <c r="BA202" i="1" s="1"/>
  <c r="AP203" i="1"/>
  <c r="BA203" i="1" s="1"/>
  <c r="AP207" i="1"/>
  <c r="BA207" i="1" s="1"/>
  <c r="AM217" i="1"/>
  <c r="AO217" i="1" s="1"/>
  <c r="AT217" i="1" s="1"/>
  <c r="AJ220" i="1"/>
  <c r="AJ235" i="1"/>
  <c r="AM236" i="1"/>
  <c r="AO236" i="1" s="1"/>
  <c r="AT236" i="1" s="1"/>
  <c r="AP241" i="1"/>
  <c r="BA241" i="1" s="1"/>
  <c r="AI243" i="1"/>
  <c r="AJ245" i="1"/>
  <c r="AP253" i="1"/>
  <c r="BA253" i="1" s="1"/>
  <c r="AJ265" i="1"/>
  <c r="AH269" i="1"/>
  <c r="AQ274" i="1"/>
  <c r="BH274" i="1" s="1"/>
  <c r="AI281" i="1"/>
  <c r="AP285" i="1"/>
  <c r="BA285" i="1" s="1"/>
  <c r="AP286" i="1"/>
  <c r="BA286" i="1" s="1"/>
  <c r="AP293" i="1"/>
  <c r="BA293" i="1" s="1"/>
  <c r="AN294" i="1"/>
  <c r="AP294" i="1"/>
  <c r="BA294" i="1" s="1"/>
  <c r="AM297" i="1"/>
  <c r="AO297" i="1" s="1"/>
  <c r="AT297" i="1" s="1"/>
  <c r="AI298" i="1"/>
  <c r="AP300" i="1"/>
  <c r="BA300" i="1" s="1"/>
  <c r="AI301" i="1"/>
  <c r="AI309" i="1"/>
  <c r="AM310" i="1"/>
  <c r="AO310" i="1" s="1"/>
  <c r="AT310" i="1" s="1"/>
  <c r="AM313" i="1"/>
  <c r="AO313" i="1" s="1"/>
  <c r="AT313" i="1" s="1"/>
  <c r="AP322" i="1"/>
  <c r="BA322" i="1" s="1"/>
  <c r="AP325" i="1"/>
  <c r="BA325" i="1" s="1"/>
  <c r="AI326" i="1"/>
  <c r="AJ333" i="1"/>
  <c r="AH335" i="1"/>
  <c r="AJ66" i="1"/>
  <c r="AH76" i="1"/>
  <c r="AJ86" i="1"/>
  <c r="AH88" i="1"/>
  <c r="AI90" i="1"/>
  <c r="AJ97" i="1"/>
  <c r="AH101" i="1"/>
  <c r="AI105" i="1"/>
  <c r="AH107" i="1"/>
  <c r="AM109" i="1"/>
  <c r="AO109" i="1" s="1"/>
  <c r="AT109" i="1" s="1"/>
  <c r="AN113" i="1"/>
  <c r="AM117" i="1"/>
  <c r="AO117" i="1" s="1"/>
  <c r="AT117" i="1" s="1"/>
  <c r="AJ117" i="1"/>
  <c r="AQ119" i="1"/>
  <c r="BH119" i="1" s="1"/>
  <c r="AM137" i="1"/>
  <c r="AO137" i="1" s="1"/>
  <c r="AT137" i="1" s="1"/>
  <c r="AQ153" i="1"/>
  <c r="BH153" i="1" s="1"/>
  <c r="AI160" i="1"/>
  <c r="AQ162" i="1"/>
  <c r="BH162" i="1" s="1"/>
  <c r="AP164" i="1"/>
  <c r="BA164" i="1" s="1"/>
  <c r="AQ172" i="1"/>
  <c r="BH172" i="1" s="1"/>
  <c r="AM176" i="1"/>
  <c r="AO176" i="1" s="1"/>
  <c r="AT176" i="1" s="1"/>
  <c r="AP176" i="1"/>
  <c r="BA176" i="1" s="1"/>
  <c r="AI177" i="1"/>
  <c r="AJ179" i="1"/>
  <c r="AI181" i="1"/>
  <c r="AI184" i="1"/>
  <c r="AQ186" i="1"/>
  <c r="BH186" i="1" s="1"/>
  <c r="AP187" i="1"/>
  <c r="BA187" i="1" s="1"/>
  <c r="AP189" i="1"/>
  <c r="BA189" i="1" s="1"/>
  <c r="AM199" i="1"/>
  <c r="AO199" i="1" s="1"/>
  <c r="AT199" i="1" s="1"/>
  <c r="AM208" i="1"/>
  <c r="AO208" i="1" s="1"/>
  <c r="AT208" i="1" s="1"/>
  <c r="AH211" i="1"/>
  <c r="AN215" i="1"/>
  <c r="AO215" i="1" s="1"/>
  <c r="AT215" i="1" s="1"/>
  <c r="AN224" i="1"/>
  <c r="AO224" i="1" s="1"/>
  <c r="AT224" i="1" s="1"/>
  <c r="AJ231" i="1"/>
  <c r="AH235" i="1"/>
  <c r="AI238" i="1"/>
  <c r="AQ250" i="1"/>
  <c r="BH250" i="1" s="1"/>
  <c r="AP251" i="1"/>
  <c r="BA251" i="1" s="1"/>
  <c r="AQ256" i="1"/>
  <c r="BH256" i="1" s="1"/>
  <c r="AJ258" i="1"/>
  <c r="AJ260" i="1"/>
  <c r="AP261" i="1"/>
  <c r="BA261" i="1" s="1"/>
  <c r="AH265" i="1"/>
  <c r="AI267" i="1"/>
  <c r="AJ268" i="1"/>
  <c r="AM274" i="1"/>
  <c r="AO274" i="1" s="1"/>
  <c r="AT274" i="1" s="1"/>
  <c r="AH276" i="1"/>
  <c r="AH278" i="1"/>
  <c r="AM292" i="1"/>
  <c r="AO292" i="1" s="1"/>
  <c r="AT292" i="1" s="1"/>
  <c r="AM300" i="1"/>
  <c r="AO300" i="1" s="1"/>
  <c r="AT300" i="1" s="1"/>
  <c r="AN302" i="1"/>
  <c r="AQ304" i="1"/>
  <c r="BH304" i="1" s="1"/>
  <c r="AI305" i="1"/>
  <c r="AM308" i="1"/>
  <c r="AO308" i="1" s="1"/>
  <c r="AT308" i="1" s="1"/>
  <c r="AQ311" i="1"/>
  <c r="BH311" i="1" s="1"/>
  <c r="AI320" i="1"/>
  <c r="AJ324" i="1"/>
  <c r="AP330" i="1"/>
  <c r="BA330" i="1" s="1"/>
  <c r="AN157" i="1"/>
  <c r="AO157" i="1" s="1"/>
  <c r="AT157" i="1" s="1"/>
  <c r="AQ158" i="1"/>
  <c r="BH158" i="1" s="1"/>
  <c r="AN159" i="1"/>
  <c r="AO159" i="1" s="1"/>
  <c r="AT159" i="1" s="1"/>
  <c r="AQ167" i="1"/>
  <c r="BH167" i="1" s="1"/>
  <c r="AJ169" i="1"/>
  <c r="AJ203" i="1"/>
  <c r="AJ234" i="1"/>
  <c r="AN236" i="1"/>
  <c r="AJ243" i="1"/>
  <c r="AJ253" i="1"/>
  <c r="AQ283" i="1"/>
  <c r="BH283" i="1" s="1"/>
  <c r="AJ285" i="1"/>
  <c r="AQ287" i="1"/>
  <c r="BH287" i="1" s="1"/>
  <c r="AN289" i="1"/>
  <c r="AO289" i="1" s="1"/>
  <c r="AT289" i="1" s="1"/>
  <c r="AJ293" i="1"/>
  <c r="AQ295" i="1"/>
  <c r="BH295" i="1" s="1"/>
  <c r="AN310" i="1"/>
  <c r="AJ322" i="1"/>
  <c r="AQ326" i="1"/>
  <c r="BH326" i="1" s="1"/>
  <c r="AN327" i="1"/>
  <c r="AO327" i="1" s="1"/>
  <c r="AT327" i="1" s="1"/>
  <c r="AP336" i="1"/>
  <c r="BA336" i="1" s="1"/>
  <c r="AQ82" i="1"/>
  <c r="BH82" i="1" s="1"/>
  <c r="AJ105" i="1"/>
  <c r="AP117" i="1"/>
  <c r="BA117" i="1" s="1"/>
  <c r="AQ148" i="1"/>
  <c r="BH148" i="1" s="1"/>
  <c r="AP167" i="1"/>
  <c r="BA167" i="1" s="1"/>
  <c r="AJ177" i="1"/>
  <c r="AQ187" i="1"/>
  <c r="BH187" i="1" s="1"/>
  <c r="AH190" i="1"/>
  <c r="AQ196" i="1"/>
  <c r="BH196" i="1" s="1"/>
  <c r="AJ198" i="1"/>
  <c r="AI207" i="1"/>
  <c r="AI234" i="1"/>
  <c r="AQ238" i="1"/>
  <c r="BH238" i="1" s="1"/>
  <c r="AQ251" i="1"/>
  <c r="BH251" i="1" s="1"/>
  <c r="AJ267" i="1"/>
  <c r="AM270" i="1"/>
  <c r="AO270" i="1" s="1"/>
  <c r="AT270" i="1" s="1"/>
  <c r="AJ281" i="1"/>
  <c r="AI283" i="1"/>
  <c r="AQ312" i="1"/>
  <c r="BH312" i="1" s="1"/>
  <c r="AJ320" i="1"/>
  <c r="AQ328" i="1"/>
  <c r="BH328" i="1" s="1"/>
  <c r="AN63" i="1"/>
  <c r="AO63" i="1" s="1"/>
  <c r="AT63" i="1" s="1"/>
  <c r="AJ70" i="1"/>
  <c r="AP76" i="1"/>
  <c r="BA76" i="1" s="1"/>
  <c r="AI83" i="1"/>
  <c r="AP90" i="1"/>
  <c r="BA90" i="1" s="1"/>
  <c r="AI95" i="1"/>
  <c r="AM100" i="1"/>
  <c r="AO100" i="1" s="1"/>
  <c r="AT100" i="1" s="1"/>
  <c r="AM102" i="1"/>
  <c r="AO102" i="1" s="1"/>
  <c r="AT102" i="1" s="1"/>
  <c r="AN105" i="1"/>
  <c r="AJ108" i="1"/>
  <c r="AJ110" i="1"/>
  <c r="AQ120" i="1"/>
  <c r="BH120" i="1" s="1"/>
  <c r="AP125" i="1"/>
  <c r="BA125" i="1" s="1"/>
  <c r="AI127" i="1"/>
  <c r="AQ136" i="1"/>
  <c r="BH136" i="1" s="1"/>
  <c r="AJ154" i="1"/>
  <c r="AP157" i="1"/>
  <c r="BA157" i="1" s="1"/>
  <c r="AP158" i="1"/>
  <c r="BA158" i="1" s="1"/>
  <c r="AN160" i="1"/>
  <c r="AJ163" i="1"/>
  <c r="AJ165" i="1"/>
  <c r="AH173" i="1"/>
  <c r="AJ175" i="1"/>
  <c r="AI178" i="1"/>
  <c r="AJ184" i="1"/>
  <c r="AH189" i="1"/>
  <c r="AM190" i="1"/>
  <c r="AO190" i="1" s="1"/>
  <c r="AT190" i="1" s="1"/>
  <c r="AH193" i="1"/>
  <c r="AI196" i="1"/>
  <c r="AI202" i="1"/>
  <c r="AH203" i="1"/>
  <c r="AH207" i="1"/>
  <c r="AJ207" i="1"/>
  <c r="AJ216" i="1"/>
  <c r="AP217" i="1"/>
  <c r="BA217" i="1" s="1"/>
  <c r="AM218" i="1"/>
  <c r="AO218" i="1" s="1"/>
  <c r="AT218" i="1" s="1"/>
  <c r="AQ228" i="1"/>
  <c r="BH228" i="1" s="1"/>
  <c r="AM234" i="1"/>
  <c r="AO234" i="1" s="1"/>
  <c r="AT234" i="1" s="1"/>
  <c r="AN235" i="1"/>
  <c r="AP235" i="1"/>
  <c r="BA235" i="1" s="1"/>
  <c r="AN240" i="1"/>
  <c r="AM241" i="1"/>
  <c r="AO241" i="1" s="1"/>
  <c r="AT241" i="1" s="1"/>
  <c r="AH243" i="1"/>
  <c r="AP247" i="1"/>
  <c r="BA247" i="1" s="1"/>
  <c r="AP252" i="1"/>
  <c r="BA252" i="1" s="1"/>
  <c r="AH255" i="1"/>
  <c r="AJ262" i="1"/>
  <c r="AH267" i="1"/>
  <c r="AP268" i="1"/>
  <c r="BA268" i="1" s="1"/>
  <c r="AI273" i="1"/>
  <c r="AQ275" i="1"/>
  <c r="BH275" i="1" s="1"/>
  <c r="AN282" i="1"/>
  <c r="AH283" i="1"/>
  <c r="AI289" i="1"/>
  <c r="AJ294" i="1"/>
  <c r="AQ296" i="1"/>
  <c r="BH296" i="1" s="1"/>
  <c r="AI297" i="1"/>
  <c r="AH298" i="1"/>
  <c r="AJ305" i="1"/>
  <c r="AI310" i="1"/>
  <c r="AJ318" i="1"/>
  <c r="AM322" i="1"/>
  <c r="AO322" i="1" s="1"/>
  <c r="AT322" i="1" s="1"/>
  <c r="AP327" i="1"/>
  <c r="BA327" i="1" s="1"/>
  <c r="AI328" i="1"/>
  <c r="AJ330" i="1"/>
  <c r="AI70" i="1"/>
  <c r="AJ75" i="1"/>
  <c r="AP77" i="1"/>
  <c r="BA77" i="1" s="1"/>
  <c r="AI81" i="1"/>
  <c r="AQ90" i="1"/>
  <c r="BH90" i="1" s="1"/>
  <c r="AI101" i="1"/>
  <c r="AP109" i="1"/>
  <c r="BA109" i="1" s="1"/>
  <c r="AI110" i="1"/>
  <c r="AI113" i="1"/>
  <c r="AQ123" i="1"/>
  <c r="BH123" i="1" s="1"/>
  <c r="AJ129" i="1"/>
  <c r="AJ132" i="1"/>
  <c r="AI137" i="1"/>
  <c r="AM138" i="1"/>
  <c r="AO138" i="1" s="1"/>
  <c r="AT138" i="1" s="1"/>
  <c r="AM143" i="1"/>
  <c r="AO143" i="1" s="1"/>
  <c r="AT143" i="1" s="1"/>
  <c r="AI144" i="1"/>
  <c r="AJ150" i="1"/>
  <c r="AP160" i="1"/>
  <c r="BA160" i="1" s="1"/>
  <c r="AN163" i="1"/>
  <c r="AJ168" i="1"/>
  <c r="AM173" i="1"/>
  <c r="AO173" i="1" s="1"/>
  <c r="AT173" i="1" s="1"/>
  <c r="AI173" i="1"/>
  <c r="AN174" i="1"/>
  <c r="AH177" i="1"/>
  <c r="AP185" i="1"/>
  <c r="BA185" i="1" s="1"/>
  <c r="AP188" i="1"/>
  <c r="BA188" i="1" s="1"/>
  <c r="AI189" i="1"/>
  <c r="AJ192" i="1"/>
  <c r="AQ194" i="1"/>
  <c r="BH194" i="1" s="1"/>
  <c r="AI199" i="1"/>
  <c r="AM207" i="1"/>
  <c r="AO207" i="1" s="1"/>
  <c r="AT207" i="1" s="1"/>
  <c r="AI224" i="1"/>
  <c r="AM225" i="1"/>
  <c r="AO225" i="1" s="1"/>
  <c r="AT225" i="1" s="1"/>
  <c r="AJ226" i="1"/>
  <c r="AI230" i="1"/>
  <c r="AQ232" i="1"/>
  <c r="BH232" i="1" s="1"/>
  <c r="AN237" i="1"/>
  <c r="AJ239" i="1"/>
  <c r="AJ242" i="1"/>
  <c r="AQ244" i="1"/>
  <c r="BH244" i="1" s="1"/>
  <c r="AJ254" i="1"/>
  <c r="AI255" i="1"/>
  <c r="AQ260" i="1"/>
  <c r="BH260" i="1" s="1"/>
  <c r="AP276" i="1"/>
  <c r="BA276" i="1" s="1"/>
  <c r="AP278" i="1"/>
  <c r="BA278" i="1" s="1"/>
  <c r="AJ286" i="1"/>
  <c r="AH294" i="1"/>
  <c r="AJ302" i="1"/>
  <c r="AQ132" i="1"/>
  <c r="BH132" i="1" s="1"/>
  <c r="AJ149" i="1"/>
  <c r="AJ158" i="1"/>
  <c r="AJ172" i="1"/>
  <c r="AJ183" i="1"/>
  <c r="AQ215" i="1"/>
  <c r="BH215" i="1" s="1"/>
  <c r="AJ252" i="1"/>
  <c r="AJ266" i="1"/>
  <c r="AJ321" i="1"/>
  <c r="AJ31" i="1"/>
  <c r="AJ188" i="1"/>
  <c r="AQ253" i="1"/>
  <c r="BH253" i="1" s="1"/>
  <c r="AJ328" i="1"/>
  <c r="AQ81" i="1"/>
  <c r="BH81" i="1" s="1"/>
  <c r="AQ169" i="1"/>
  <c r="BH169" i="1" s="1"/>
  <c r="AQ335" i="1"/>
  <c r="BH335" i="1" s="1"/>
  <c r="AJ145" i="1"/>
  <c r="AQ163" i="1"/>
  <c r="BH163" i="1" s="1"/>
  <c r="AJ187" i="1"/>
  <c r="AQ40" i="1"/>
  <c r="BH40" i="1" s="1"/>
  <c r="AQ154" i="1"/>
  <c r="BH154" i="1" s="1"/>
  <c r="AQ39" i="1"/>
  <c r="BH39" i="1" s="1"/>
  <c r="AJ42" i="1"/>
  <c r="AQ128" i="1"/>
  <c r="AJ141" i="1"/>
  <c r="AQ220" i="1"/>
  <c r="BH220" i="1" s="1"/>
  <c r="AQ239" i="1"/>
  <c r="BH239" i="1" s="1"/>
  <c r="AQ265" i="1"/>
  <c r="BH265" i="1" s="1"/>
  <c r="AJ120" i="1"/>
  <c r="AJ167" i="1"/>
  <c r="AJ238" i="1"/>
  <c r="AJ251" i="1"/>
  <c r="AJ273" i="1"/>
  <c r="AQ83" i="1"/>
  <c r="BH83" i="1" s="1"/>
  <c r="AQ177" i="1"/>
  <c r="BH177" i="1" s="1"/>
  <c r="AQ193" i="1"/>
  <c r="BH193" i="1" s="1"/>
  <c r="AQ199" i="1"/>
  <c r="BH199" i="1" s="1"/>
  <c r="AQ245" i="1"/>
  <c r="BH245" i="1" s="1"/>
  <c r="AQ20" i="1"/>
  <c r="BH20" i="1" s="1"/>
  <c r="AJ77" i="1"/>
  <c r="AQ159" i="1"/>
  <c r="BH159" i="1" s="1"/>
  <c r="AQ267" i="1"/>
  <c r="BH267" i="1" s="1"/>
  <c r="AQ89" i="1"/>
  <c r="BH89" i="1" s="1"/>
  <c r="AQ276" i="1"/>
  <c r="BH276" i="1" s="1"/>
  <c r="AI26" i="1"/>
  <c r="AI27" i="1"/>
  <c r="AP35" i="1"/>
  <c r="BA35" i="1" s="1"/>
  <c r="AI64" i="1"/>
  <c r="AI108" i="1"/>
  <c r="AI109" i="1"/>
  <c r="AP124" i="1"/>
  <c r="BA124" i="1" s="1"/>
  <c r="AI125" i="1"/>
  <c r="AI249" i="1"/>
  <c r="AI252" i="1"/>
  <c r="AI257" i="1"/>
  <c r="AI322" i="1"/>
  <c r="AP15" i="1"/>
  <c r="BA15" i="1" s="1"/>
  <c r="AI48" i="1"/>
  <c r="AI102" i="1"/>
  <c r="AP112" i="1"/>
  <c r="BA112" i="1" s="1"/>
  <c r="AI119" i="1"/>
  <c r="AI128" i="1"/>
  <c r="AI142" i="1"/>
  <c r="AP151" i="1"/>
  <c r="BA151" i="1" s="1"/>
  <c r="AI154" i="1"/>
  <c r="AI156" i="1"/>
  <c r="AI157" i="1"/>
  <c r="AI226" i="1"/>
  <c r="AI227" i="1"/>
  <c r="AI239" i="1"/>
  <c r="AP273" i="1"/>
  <c r="BA273" i="1" s="1"/>
  <c r="AI285" i="1"/>
  <c r="AI293" i="1"/>
  <c r="AP22" i="1"/>
  <c r="BA22" i="1" s="1"/>
  <c r="AI28" i="1"/>
  <c r="AI66" i="1"/>
  <c r="AI92" i="1"/>
  <c r="AI96" i="1"/>
  <c r="AP162" i="1"/>
  <c r="BA162" i="1" s="1"/>
  <c r="AI169" i="1"/>
  <c r="AI191" i="1"/>
  <c r="AI193" i="1"/>
  <c r="AI203" i="1"/>
  <c r="AI217" i="1"/>
  <c r="AP238" i="1"/>
  <c r="BA238" i="1" s="1"/>
  <c r="AI279" i="1"/>
  <c r="AI330" i="1"/>
  <c r="AI333" i="1"/>
  <c r="AI30" i="1"/>
  <c r="AI34" i="1"/>
  <c r="AP52" i="1"/>
  <c r="BA52" i="1" s="1"/>
  <c r="AP115" i="1"/>
  <c r="BA115" i="1" s="1"/>
  <c r="AP172" i="1"/>
  <c r="BA172" i="1" s="1"/>
  <c r="AI219" i="1"/>
  <c r="AI250" i="1"/>
  <c r="AI266" i="1"/>
  <c r="AI278" i="1"/>
  <c r="AI282" i="1"/>
  <c r="AI313" i="1"/>
  <c r="AP326" i="1"/>
  <c r="BA326" i="1" s="1"/>
  <c r="AI9" i="1"/>
  <c r="AI50" i="1"/>
  <c r="AP69" i="1"/>
  <c r="BA69" i="1" s="1"/>
  <c r="AI72" i="1"/>
  <c r="AI94" i="1"/>
  <c r="AI121" i="1"/>
  <c r="AI138" i="1"/>
  <c r="AI201" i="1"/>
  <c r="AI292" i="1"/>
  <c r="AI120" i="1"/>
  <c r="AN98" i="1"/>
  <c r="AN251" i="1"/>
  <c r="AO251" i="1" s="1"/>
  <c r="AT251" i="1" s="1"/>
  <c r="AN309" i="1"/>
  <c r="AO130" i="1"/>
  <c r="AT130" i="1" s="1"/>
  <c r="AN148" i="1"/>
  <c r="AO148" i="1" s="1"/>
  <c r="AT148" i="1" s="1"/>
  <c r="AN293" i="1"/>
  <c r="AN95" i="1"/>
  <c r="AN101" i="1"/>
  <c r="AN155" i="1"/>
  <c r="AO155" i="1" s="1"/>
  <c r="AT155" i="1" s="1"/>
  <c r="AN44" i="1"/>
  <c r="AN194" i="1"/>
  <c r="AO281" i="1"/>
  <c r="AT281" i="1" s="1"/>
  <c r="AN82" i="1"/>
  <c r="AO82" i="1" s="1"/>
  <c r="AT82" i="1" s="1"/>
  <c r="AN178" i="1"/>
  <c r="AH30" i="1"/>
  <c r="AM38" i="1"/>
  <c r="AO38" i="1" s="1"/>
  <c r="AT38" i="1" s="1"/>
  <c r="AH95" i="1"/>
  <c r="AH100" i="1"/>
  <c r="AH102" i="1"/>
  <c r="AH144" i="1"/>
  <c r="AM152" i="1"/>
  <c r="AO152" i="1" s="1"/>
  <c r="AT152" i="1" s="1"/>
  <c r="AH175" i="1"/>
  <c r="AH208" i="1"/>
  <c r="AH218" i="1"/>
  <c r="AM47" i="1"/>
  <c r="AO47" i="1" s="1"/>
  <c r="AT47" i="1" s="1"/>
  <c r="AM61" i="1"/>
  <c r="AO61" i="1" s="1"/>
  <c r="AT61" i="1" s="1"/>
  <c r="AM101" i="1"/>
  <c r="AO101" i="1" s="1"/>
  <c r="AT101" i="1" s="1"/>
  <c r="AM111" i="1"/>
  <c r="AO111" i="1" s="1"/>
  <c r="AT111" i="1" s="1"/>
  <c r="AM123" i="1"/>
  <c r="AO123" i="1" s="1"/>
  <c r="AT123" i="1" s="1"/>
  <c r="AM221" i="1"/>
  <c r="AO221" i="1" s="1"/>
  <c r="AT221" i="1" s="1"/>
  <c r="AM231" i="1"/>
  <c r="AO231" i="1" s="1"/>
  <c r="AT231" i="1" s="1"/>
  <c r="AM239" i="1"/>
  <c r="AO239" i="1" s="1"/>
  <c r="AT239" i="1" s="1"/>
  <c r="AH249" i="1"/>
  <c r="AM259" i="1"/>
  <c r="AM278" i="1"/>
  <c r="AO278" i="1" s="1"/>
  <c r="AT278" i="1" s="1"/>
  <c r="AH279" i="1"/>
  <c r="AM286" i="1"/>
  <c r="AO286" i="1" s="1"/>
  <c r="AT286" i="1" s="1"/>
  <c r="AH302" i="1"/>
  <c r="AH310" i="1"/>
  <c r="AM330" i="1"/>
  <c r="AO330" i="1" s="1"/>
  <c r="AT330" i="1" s="1"/>
  <c r="AH14" i="1"/>
  <c r="AH97" i="1"/>
  <c r="AM174" i="1"/>
  <c r="AO174" i="1" s="1"/>
  <c r="AT174" i="1" s="1"/>
  <c r="AH199" i="1"/>
  <c r="AM258" i="1"/>
  <c r="AO258" i="1" s="1"/>
  <c r="AT258" i="1" s="1"/>
  <c r="AH299" i="1"/>
  <c r="AH117" i="1"/>
  <c r="AH163" i="1"/>
  <c r="AH32" i="1"/>
  <c r="AH297" i="1"/>
  <c r="AM298" i="1"/>
  <c r="AO298" i="1" s="1"/>
  <c r="AT298" i="1" s="1"/>
  <c r="AH49" i="1"/>
  <c r="AH202" i="1"/>
  <c r="AH305" i="1"/>
  <c r="AM306" i="1"/>
  <c r="AO306" i="1" s="1"/>
  <c r="AT306" i="1" s="1"/>
  <c r="AM314" i="1"/>
  <c r="AO314" i="1" s="1"/>
  <c r="AT314" i="1" s="1"/>
  <c r="AO15" i="1"/>
  <c r="AT15" i="1" s="1"/>
  <c r="AH57" i="1"/>
  <c r="AM58" i="1"/>
  <c r="AO58" i="1" s="1"/>
  <c r="AT58" i="1" s="1"/>
  <c r="AM67" i="1"/>
  <c r="AO67" i="1" s="1"/>
  <c r="AT67" i="1" s="1"/>
  <c r="AM103" i="1"/>
  <c r="AO103" i="1" s="1"/>
  <c r="AT103" i="1" s="1"/>
  <c r="AM243" i="1"/>
  <c r="AO243" i="1" s="1"/>
  <c r="AT243" i="1" s="1"/>
  <c r="AM323" i="1"/>
  <c r="AO323" i="1" s="1"/>
  <c r="AT323" i="1" s="1"/>
  <c r="AT99" i="1"/>
  <c r="AI75" i="1"/>
  <c r="AQ77" i="1"/>
  <c r="BH77" i="1" s="1"/>
  <c r="AJ78" i="1"/>
  <c r="AP79" i="1"/>
  <c r="BA79" i="1" s="1"/>
  <c r="AP80" i="1"/>
  <c r="BA80" i="1" s="1"/>
  <c r="AJ81" i="1"/>
  <c r="AP82" i="1"/>
  <c r="BA82" i="1" s="1"/>
  <c r="AJ83" i="1"/>
  <c r="AH85" i="1"/>
  <c r="AM86" i="1"/>
  <c r="AO86" i="1" s="1"/>
  <c r="AT86" i="1" s="1"/>
  <c r="AP87" i="1"/>
  <c r="BA87" i="1" s="1"/>
  <c r="AI88" i="1"/>
  <c r="AI91" i="1"/>
  <c r="AI93" i="1"/>
  <c r="AN94" i="1"/>
  <c r="AQ95" i="1"/>
  <c r="BH95" i="1" s="1"/>
  <c r="AM97" i="1"/>
  <c r="AO97" i="1" s="1"/>
  <c r="AT97" i="1" s="1"/>
  <c r="AP98" i="1"/>
  <c r="BA98" i="1" s="1"/>
  <c r="AI99" i="1"/>
  <c r="AN100" i="1"/>
  <c r="AQ101" i="1"/>
  <c r="BH101" i="1" s="1"/>
  <c r="AJ102" i="1"/>
  <c r="AH104" i="1"/>
  <c r="AM105" i="1"/>
  <c r="AO105" i="1" s="1"/>
  <c r="AT105" i="1" s="1"/>
  <c r="AP106" i="1"/>
  <c r="AI107" i="1"/>
  <c r="AN108" i="1"/>
  <c r="AQ109" i="1"/>
  <c r="BH109" i="1" s="1"/>
  <c r="AH112" i="1"/>
  <c r="AM113" i="1"/>
  <c r="AO113" i="1" s="1"/>
  <c r="AT113" i="1" s="1"/>
  <c r="AP114" i="1"/>
  <c r="AI115" i="1"/>
  <c r="AQ116" i="1"/>
  <c r="BH116" i="1" s="1"/>
  <c r="AN120" i="1"/>
  <c r="AO120" i="1" s="1"/>
  <c r="AT120" i="1" s="1"/>
  <c r="AJ121" i="1"/>
  <c r="AP123" i="1"/>
  <c r="AQ80" i="1"/>
  <c r="BH80" i="1" s="1"/>
  <c r="AI85" i="1"/>
  <c r="AQ87" i="1"/>
  <c r="BH87" i="1" s="1"/>
  <c r="AJ91" i="1"/>
  <c r="AJ93" i="1"/>
  <c r="AQ98" i="1"/>
  <c r="BH98" i="1" s="1"/>
  <c r="AI104" i="1"/>
  <c r="AQ106" i="1"/>
  <c r="BH106" i="1" s="1"/>
  <c r="AI112" i="1"/>
  <c r="AQ114" i="1"/>
  <c r="BH114" i="1" s="1"/>
  <c r="AJ133" i="1"/>
  <c r="AH133" i="1"/>
  <c r="AM133" i="1"/>
  <c r="AO133" i="1" s="1"/>
  <c r="AT133" i="1" s="1"/>
  <c r="AM134" i="1"/>
  <c r="AO134" i="1" s="1"/>
  <c r="AT134" i="1" s="1"/>
  <c r="AP134" i="1"/>
  <c r="BA134" i="1" s="1"/>
  <c r="AH135" i="1"/>
  <c r="AP135" i="1"/>
  <c r="BA135" i="1" s="1"/>
  <c r="AI135" i="1"/>
  <c r="AM136" i="1"/>
  <c r="AO136" i="1" s="1"/>
  <c r="AT136" i="1" s="1"/>
  <c r="AI136" i="1"/>
  <c r="AH147" i="1"/>
  <c r="AP147" i="1"/>
  <c r="BA147" i="1" s="1"/>
  <c r="AI147" i="1"/>
  <c r="AQ85" i="1"/>
  <c r="BH85" i="1" s="1"/>
  <c r="AH80" i="1"/>
  <c r="AQ84" i="1"/>
  <c r="BH84" i="1" s="1"/>
  <c r="AJ85" i="1"/>
  <c r="AH87" i="1"/>
  <c r="AH98" i="1"/>
  <c r="AQ103" i="1"/>
  <c r="AJ104" i="1"/>
  <c r="AH106" i="1"/>
  <c r="AQ111" i="1"/>
  <c r="BH111" i="1" s="1"/>
  <c r="AJ112" i="1"/>
  <c r="AH114" i="1"/>
  <c r="AH116" i="1"/>
  <c r="AJ119" i="1"/>
  <c r="AN121" i="1"/>
  <c r="AO121" i="1" s="1"/>
  <c r="AH126" i="1"/>
  <c r="AI133" i="1"/>
  <c r="AH134" i="1"/>
  <c r="AJ135" i="1"/>
  <c r="AH136" i="1"/>
  <c r="AM146" i="1"/>
  <c r="AO146" i="1" s="1"/>
  <c r="AT146" i="1" s="1"/>
  <c r="AJ146" i="1"/>
  <c r="AP146" i="1"/>
  <c r="BA146" i="1" s="1"/>
  <c r="AJ147" i="1"/>
  <c r="AQ112" i="1"/>
  <c r="BH112" i="1" s="1"/>
  <c r="AN75" i="1"/>
  <c r="AQ76" i="1"/>
  <c r="BH76" i="1" s="1"/>
  <c r="AH79" i="1"/>
  <c r="AI80" i="1"/>
  <c r="AI82" i="1"/>
  <c r="AH84" i="1"/>
  <c r="AM85" i="1"/>
  <c r="AO85" i="1" s="1"/>
  <c r="AT85" i="1" s="1"/>
  <c r="AP86" i="1"/>
  <c r="BA86" i="1" s="1"/>
  <c r="AI87" i="1"/>
  <c r="AN91" i="1"/>
  <c r="AO91" i="1" s="1"/>
  <c r="AT91" i="1" s="1"/>
  <c r="AN93" i="1"/>
  <c r="AO93" i="1" s="1"/>
  <c r="AQ94" i="1"/>
  <c r="BH94" i="1" s="1"/>
  <c r="AP97" i="1"/>
  <c r="BA97" i="1" s="1"/>
  <c r="AI98" i="1"/>
  <c r="AN99" i="1"/>
  <c r="AQ100" i="1"/>
  <c r="BH100" i="1" s="1"/>
  <c r="AH103" i="1"/>
  <c r="AM104" i="1"/>
  <c r="AO104" i="1" s="1"/>
  <c r="AP105" i="1"/>
  <c r="BA105" i="1" s="1"/>
  <c r="AI106" i="1"/>
  <c r="AN107" i="1"/>
  <c r="AQ108" i="1"/>
  <c r="BH108" i="1" s="1"/>
  <c r="AH111" i="1"/>
  <c r="AM112" i="1"/>
  <c r="AO112" i="1" s="1"/>
  <c r="AT112" i="1" s="1"/>
  <c r="AP113" i="1"/>
  <c r="BA113" i="1" s="1"/>
  <c r="AI114" i="1"/>
  <c r="AJ116" i="1"/>
  <c r="AI122" i="1"/>
  <c r="AH123" i="1"/>
  <c r="AI126" i="1"/>
  <c r="AI134" i="1"/>
  <c r="AM135" i="1"/>
  <c r="AO135" i="1" s="1"/>
  <c r="AT135" i="1" s="1"/>
  <c r="AJ136" i="1"/>
  <c r="AH146" i="1"/>
  <c r="AM147" i="1"/>
  <c r="AO147" i="1" s="1"/>
  <c r="AT147" i="1" s="1"/>
  <c r="AI79" i="1"/>
  <c r="AJ80" i="1"/>
  <c r="AP81" i="1"/>
  <c r="BA81" i="1" s="1"/>
  <c r="AJ82" i="1"/>
  <c r="AP83" i="1"/>
  <c r="BA83" i="1" s="1"/>
  <c r="AI84" i="1"/>
  <c r="AQ86" i="1"/>
  <c r="BH86" i="1" s="1"/>
  <c r="AJ87" i="1"/>
  <c r="AQ97" i="1"/>
  <c r="BH97" i="1" s="1"/>
  <c r="AJ98" i="1"/>
  <c r="AI103" i="1"/>
  <c r="AN104" i="1"/>
  <c r="AQ105" i="1"/>
  <c r="BH105" i="1" s="1"/>
  <c r="AJ106" i="1"/>
  <c r="AI111" i="1"/>
  <c r="AN112" i="1"/>
  <c r="AQ113" i="1"/>
  <c r="BH113" i="1" s="1"/>
  <c r="AJ114" i="1"/>
  <c r="AM116" i="1"/>
  <c r="AO116" i="1" s="1"/>
  <c r="AN119" i="1"/>
  <c r="AO119" i="1" s="1"/>
  <c r="AP121" i="1"/>
  <c r="BA121" i="1" s="1"/>
  <c r="AJ122" i="1"/>
  <c r="AI123" i="1"/>
  <c r="AM126" i="1"/>
  <c r="AO126" i="1" s="1"/>
  <c r="AJ134" i="1"/>
  <c r="AI146" i="1"/>
  <c r="AN147" i="1"/>
  <c r="AP75" i="1"/>
  <c r="BA75" i="1" s="1"/>
  <c r="AJ84" i="1"/>
  <c r="AP88" i="1"/>
  <c r="AP91" i="1"/>
  <c r="BA91" i="1" s="1"/>
  <c r="AP93" i="1"/>
  <c r="BA93" i="1" s="1"/>
  <c r="AM98" i="1"/>
  <c r="AO98" i="1" s="1"/>
  <c r="AP99" i="1"/>
  <c r="BA99" i="1" s="1"/>
  <c r="AJ103" i="1"/>
  <c r="AM106" i="1"/>
  <c r="AO106" i="1" s="1"/>
  <c r="AT106" i="1" s="1"/>
  <c r="AP107" i="1"/>
  <c r="BA107" i="1" s="1"/>
  <c r="AJ111" i="1"/>
  <c r="AQ115" i="1"/>
  <c r="BH115" i="1" s="1"/>
  <c r="AQ121" i="1"/>
  <c r="BH121" i="1" s="1"/>
  <c r="AJ123" i="1"/>
  <c r="AI129" i="1"/>
  <c r="AN129" i="1"/>
  <c r="AO129" i="1" s="1"/>
  <c r="AT129" i="1" s="1"/>
  <c r="AP133" i="1"/>
  <c r="AH143" i="1"/>
  <c r="AQ143" i="1"/>
  <c r="BH143" i="1" s="1"/>
  <c r="AJ143" i="1"/>
  <c r="AQ147" i="1"/>
  <c r="BH147" i="1" s="1"/>
  <c r="AQ104" i="1"/>
  <c r="BH104" i="1" s="1"/>
  <c r="AI131" i="1"/>
  <c r="AP131" i="1"/>
  <c r="BA131" i="1" s="1"/>
  <c r="AP119" i="1"/>
  <c r="BA119" i="1" s="1"/>
  <c r="AP126" i="1"/>
  <c r="AQ133" i="1"/>
  <c r="BH133" i="1" s="1"/>
  <c r="AQ134" i="1"/>
  <c r="BH134" i="1" s="1"/>
  <c r="AQ135" i="1"/>
  <c r="BH135" i="1" s="1"/>
  <c r="AP136" i="1"/>
  <c r="AM142" i="1"/>
  <c r="AO142" i="1" s="1"/>
  <c r="AT142" i="1" s="1"/>
  <c r="AJ142" i="1"/>
  <c r="AP142" i="1"/>
  <c r="BA142" i="1" s="1"/>
  <c r="AQ146" i="1"/>
  <c r="BH146" i="1" s="1"/>
  <c r="AM153" i="1"/>
  <c r="AO153" i="1" s="1"/>
  <c r="AT153" i="1" s="1"/>
  <c r="AJ153" i="1"/>
  <c r="AI153" i="1"/>
  <c r="AH153" i="1"/>
  <c r="AQ124" i="1"/>
  <c r="BH124" i="1" s="1"/>
  <c r="AJ125" i="1"/>
  <c r="AQ137" i="1"/>
  <c r="BH137" i="1" s="1"/>
  <c r="AJ138" i="1"/>
  <c r="AM141" i="1"/>
  <c r="AO141" i="1" s="1"/>
  <c r="AT141" i="1" s="1"/>
  <c r="AM145" i="1"/>
  <c r="AO145" i="1" s="1"/>
  <c r="AT145" i="1" s="1"/>
  <c r="AN150" i="1"/>
  <c r="AQ151" i="1"/>
  <c r="BH151" i="1" s="1"/>
  <c r="AJ152" i="1"/>
  <c r="AN156" i="1"/>
  <c r="AO156" i="1" s="1"/>
  <c r="AT156" i="1" s="1"/>
  <c r="AN158" i="1"/>
  <c r="AO158" i="1" s="1"/>
  <c r="AT158" i="1" s="1"/>
  <c r="AM160" i="1"/>
  <c r="AO160" i="1" s="1"/>
  <c r="AT160" i="1" s="1"/>
  <c r="AQ161" i="1"/>
  <c r="BH161" i="1" s="1"/>
  <c r="AM162" i="1"/>
  <c r="AO162" i="1" s="1"/>
  <c r="AT162" i="1" s="1"/>
  <c r="AN167" i="1"/>
  <c r="AJ180" i="1"/>
  <c r="AH184" i="1"/>
  <c r="AN184" i="1"/>
  <c r="AM184" i="1"/>
  <c r="AO184" i="1" s="1"/>
  <c r="AP190" i="1"/>
  <c r="AJ190" i="1"/>
  <c r="AI190" i="1"/>
  <c r="AJ204" i="1"/>
  <c r="AH204" i="1"/>
  <c r="AP204" i="1"/>
  <c r="BA204" i="1" s="1"/>
  <c r="AH198" i="1"/>
  <c r="AP198" i="1"/>
  <c r="AM198" i="1"/>
  <c r="AO198" i="1" s="1"/>
  <c r="AT198" i="1" s="1"/>
  <c r="AP223" i="1"/>
  <c r="BA223" i="1" s="1"/>
  <c r="AJ223" i="1"/>
  <c r="AN223" i="1"/>
  <c r="AO223" i="1" s="1"/>
  <c r="AT223" i="1" s="1"/>
  <c r="AI223" i="1"/>
  <c r="AI229" i="1"/>
  <c r="AH229" i="1"/>
  <c r="AP229" i="1"/>
  <c r="BA229" i="1" s="1"/>
  <c r="AN229" i="1"/>
  <c r="AM229" i="1"/>
  <c r="AO229" i="1" s="1"/>
  <c r="AT229" i="1" s="1"/>
  <c r="AJ229" i="1"/>
  <c r="AM275" i="1"/>
  <c r="AO275" i="1" s="1"/>
  <c r="AT275" i="1" s="1"/>
  <c r="AJ275" i="1"/>
  <c r="AI275" i="1"/>
  <c r="AH275" i="1"/>
  <c r="AP275" i="1"/>
  <c r="BA275" i="1" s="1"/>
  <c r="AH161" i="1"/>
  <c r="AP166" i="1"/>
  <c r="BA166" i="1" s="1"/>
  <c r="AJ166" i="1"/>
  <c r="AJ170" i="1"/>
  <c r="AP170" i="1"/>
  <c r="BA170" i="1" s="1"/>
  <c r="AM197" i="1"/>
  <c r="AO197" i="1" s="1"/>
  <c r="AT197" i="1" s="1"/>
  <c r="AI197" i="1"/>
  <c r="AH197" i="1"/>
  <c r="AP200" i="1"/>
  <c r="BA200" i="1" s="1"/>
  <c r="AJ200" i="1"/>
  <c r="AI200" i="1"/>
  <c r="AP213" i="1"/>
  <c r="BA213" i="1" s="1"/>
  <c r="AM213" i="1"/>
  <c r="AO213" i="1" s="1"/>
  <c r="AT213" i="1" s="1"/>
  <c r="AI213" i="1"/>
  <c r="AH213" i="1"/>
  <c r="AM246" i="1"/>
  <c r="AO246" i="1" s="1"/>
  <c r="AT246" i="1" s="1"/>
  <c r="AH246" i="1"/>
  <c r="AQ246" i="1"/>
  <c r="BH246" i="1" s="1"/>
  <c r="AP246" i="1"/>
  <c r="BA246" i="1" s="1"/>
  <c r="AJ246" i="1"/>
  <c r="AI246" i="1"/>
  <c r="AQ150" i="1"/>
  <c r="BH150" i="1" s="1"/>
  <c r="AI161" i="1"/>
  <c r="AH166" i="1"/>
  <c r="AH170" i="1"/>
  <c r="AI171" i="1"/>
  <c r="AH171" i="1"/>
  <c r="AJ197" i="1"/>
  <c r="AH200" i="1"/>
  <c r="AJ213" i="1"/>
  <c r="AN280" i="1"/>
  <c r="AO280" i="1" s="1"/>
  <c r="AT280" i="1" s="1"/>
  <c r="AQ280" i="1"/>
  <c r="BH280" i="1" s="1"/>
  <c r="AP280" i="1"/>
  <c r="BA280" i="1" s="1"/>
  <c r="AJ280" i="1"/>
  <c r="AI280" i="1"/>
  <c r="AQ141" i="1"/>
  <c r="BH141" i="1" s="1"/>
  <c r="AQ145" i="1"/>
  <c r="BH145" i="1" s="1"/>
  <c r="AI148" i="1"/>
  <c r="AH150" i="1"/>
  <c r="AQ160" i="1"/>
  <c r="BH160" i="1" s="1"/>
  <c r="AJ161" i="1"/>
  <c r="AH164" i="1"/>
  <c r="AI166" i="1"/>
  <c r="AI170" i="1"/>
  <c r="AJ171" i="1"/>
  <c r="AH172" i="1"/>
  <c r="AN172" i="1"/>
  <c r="AM172" i="1"/>
  <c r="AO172" i="1" s="1"/>
  <c r="AT172" i="1" s="1"/>
  <c r="AJ178" i="1"/>
  <c r="AP178" i="1"/>
  <c r="BA178" i="1" s="1"/>
  <c r="AP184" i="1"/>
  <c r="AP195" i="1"/>
  <c r="AN195" i="1"/>
  <c r="AO195" i="1" s="1"/>
  <c r="AT195" i="1" s="1"/>
  <c r="AJ195" i="1"/>
  <c r="AI195" i="1"/>
  <c r="AM200" i="1"/>
  <c r="AO200" i="1" s="1"/>
  <c r="AT200" i="1" s="1"/>
  <c r="AQ204" i="1"/>
  <c r="BH204" i="1" s="1"/>
  <c r="AN213" i="1"/>
  <c r="AN225" i="1"/>
  <c r="AI225" i="1"/>
  <c r="AJ225" i="1"/>
  <c r="AH225" i="1"/>
  <c r="AQ225" i="1"/>
  <c r="BH225" i="1" s="1"/>
  <c r="AP225" i="1"/>
  <c r="BA225" i="1" s="1"/>
  <c r="AM264" i="1"/>
  <c r="AO264" i="1" s="1"/>
  <c r="AT264" i="1" s="1"/>
  <c r="AJ264" i="1"/>
  <c r="AI264" i="1"/>
  <c r="AH264" i="1"/>
  <c r="AP264" i="1"/>
  <c r="BA264" i="1" s="1"/>
  <c r="AQ125" i="1"/>
  <c r="BH125" i="1" s="1"/>
  <c r="AQ138" i="1"/>
  <c r="BH138" i="1" s="1"/>
  <c r="AH141" i="1"/>
  <c r="AH145" i="1"/>
  <c r="AJ148" i="1"/>
  <c r="AI150" i="1"/>
  <c r="AQ152" i="1"/>
  <c r="BH152" i="1" s="1"/>
  <c r="AJ155" i="1"/>
  <c r="AH160" i="1"/>
  <c r="AN161" i="1"/>
  <c r="AH162" i="1"/>
  <c r="AI164" i="1"/>
  <c r="AM166" i="1"/>
  <c r="AO166" i="1" s="1"/>
  <c r="AT166" i="1" s="1"/>
  <c r="AH167" i="1"/>
  <c r="AM170" i="1"/>
  <c r="AO170" i="1" s="1"/>
  <c r="AT170" i="1" s="1"/>
  <c r="AM171" i="1"/>
  <c r="AO171" i="1" s="1"/>
  <c r="AT171" i="1" s="1"/>
  <c r="AI172" i="1"/>
  <c r="AI179" i="1"/>
  <c r="AH179" i="1"/>
  <c r="BA182" i="1"/>
  <c r="AJ194" i="1"/>
  <c r="AH194" i="1"/>
  <c r="AP194" i="1"/>
  <c r="BA194" i="1" s="1"/>
  <c r="AP197" i="1"/>
  <c r="BA197" i="1" s="1"/>
  <c r="AM212" i="1"/>
  <c r="AO212" i="1" s="1"/>
  <c r="AT212" i="1" s="1"/>
  <c r="AJ212" i="1"/>
  <c r="AH212" i="1"/>
  <c r="AP212" i="1"/>
  <c r="BA212" i="1" s="1"/>
  <c r="AQ213" i="1"/>
  <c r="BH213" i="1" s="1"/>
  <c r="AQ216" i="1"/>
  <c r="BH216" i="1" s="1"/>
  <c r="AI216" i="1"/>
  <c r="AH216" i="1"/>
  <c r="AP216" i="1"/>
  <c r="BA216" i="1" s="1"/>
  <c r="AN216" i="1"/>
  <c r="AM216" i="1"/>
  <c r="AO216" i="1" s="1"/>
  <c r="AT216" i="1" s="1"/>
  <c r="AJ240" i="1"/>
  <c r="AI240" i="1"/>
  <c r="AP240" i="1"/>
  <c r="BA240" i="1" s="1"/>
  <c r="AQ240" i="1"/>
  <c r="BH240" i="1" s="1"/>
  <c r="AM240" i="1"/>
  <c r="AO240" i="1" s="1"/>
  <c r="AT240" i="1" s="1"/>
  <c r="AH240" i="1"/>
  <c r="AN166" i="1"/>
  <c r="AN170" i="1"/>
  <c r="AN171" i="1"/>
  <c r="AP174" i="1"/>
  <c r="BA174" i="1" s="1"/>
  <c r="AJ174" i="1"/>
  <c r="AI174" i="1"/>
  <c r="AH180" i="1"/>
  <c r="AM180" i="1"/>
  <c r="AO180" i="1" s="1"/>
  <c r="AT180" i="1" s="1"/>
  <c r="AQ182" i="1"/>
  <c r="BH182" i="1" s="1"/>
  <c r="AQ197" i="1"/>
  <c r="BH197" i="1" s="1"/>
  <c r="AQ198" i="1"/>
  <c r="BH198" i="1" s="1"/>
  <c r="AQ264" i="1"/>
  <c r="BH264" i="1" s="1"/>
  <c r="AP161" i="1"/>
  <c r="BA161" i="1" s="1"/>
  <c r="AJ162" i="1"/>
  <c r="AM164" i="1"/>
  <c r="AO164" i="1" s="1"/>
  <c r="AT164" i="1" s="1"/>
  <c r="AM167" i="1"/>
  <c r="AO167" i="1" s="1"/>
  <c r="AT167" i="1" s="1"/>
  <c r="AN168" i="1"/>
  <c r="AH168" i="1"/>
  <c r="AQ168" i="1"/>
  <c r="BH168" i="1" s="1"/>
  <c r="AQ170" i="1"/>
  <c r="BH170" i="1" s="1"/>
  <c r="AP171" i="1"/>
  <c r="BA171" i="1" s="1"/>
  <c r="AH174" i="1"/>
  <c r="AI175" i="1"/>
  <c r="AN175" i="1"/>
  <c r="AM178" i="1"/>
  <c r="AO178" i="1" s="1"/>
  <c r="AT178" i="1" s="1"/>
  <c r="AM179" i="1"/>
  <c r="AO179" i="1" s="1"/>
  <c r="AT179" i="1" s="1"/>
  <c r="AI180" i="1"/>
  <c r="AI183" i="1"/>
  <c r="AH183" i="1"/>
  <c r="AM194" i="1"/>
  <c r="AO194" i="1" s="1"/>
  <c r="AT194" i="1" s="1"/>
  <c r="AQ195" i="1"/>
  <c r="BH195" i="1" s="1"/>
  <c r="AQ200" i="1"/>
  <c r="BH200" i="1" s="1"/>
  <c r="AJ214" i="1"/>
  <c r="AI214" i="1"/>
  <c r="AQ214" i="1"/>
  <c r="BH214" i="1" s="1"/>
  <c r="AN214" i="1"/>
  <c r="AO214" i="1" s="1"/>
  <c r="AJ248" i="1"/>
  <c r="AI248" i="1"/>
  <c r="AP248" i="1"/>
  <c r="BA248" i="1" s="1"/>
  <c r="AM248" i="1"/>
  <c r="AO248" i="1" s="1"/>
  <c r="AT248" i="1" s="1"/>
  <c r="AH248" i="1"/>
  <c r="AQ176" i="1"/>
  <c r="BH176" i="1" s="1"/>
  <c r="AQ192" i="1"/>
  <c r="BH192" i="1" s="1"/>
  <c r="AJ193" i="1"/>
  <c r="AQ202" i="1"/>
  <c r="BH202" i="1" s="1"/>
  <c r="AI208" i="1"/>
  <c r="AQ210" i="1"/>
  <c r="BH210" i="1" s="1"/>
  <c r="AP218" i="1"/>
  <c r="BA218" i="1" s="1"/>
  <c r="AJ219" i="1"/>
  <c r="AQ221" i="1"/>
  <c r="BH221" i="1" s="1"/>
  <c r="AJ233" i="1"/>
  <c r="AP237" i="1"/>
  <c r="BA237" i="1" s="1"/>
  <c r="AN241" i="1"/>
  <c r="AI241" i="1"/>
  <c r="AM245" i="1"/>
  <c r="AO245" i="1" s="1"/>
  <c r="AT245" i="1" s="1"/>
  <c r="AP249" i="1"/>
  <c r="AJ269" i="1"/>
  <c r="AQ269" i="1"/>
  <c r="BH269" i="1" s="1"/>
  <c r="AP269" i="1"/>
  <c r="BA269" i="1" s="1"/>
  <c r="AM269" i="1"/>
  <c r="AO269" i="1" s="1"/>
  <c r="AT269" i="1" s="1"/>
  <c r="AI269" i="1"/>
  <c r="AM169" i="1"/>
  <c r="AO169" i="1" s="1"/>
  <c r="AT169" i="1" s="1"/>
  <c r="AH176" i="1"/>
  <c r="AM177" i="1"/>
  <c r="AO177" i="1" s="1"/>
  <c r="AT177" i="1" s="1"/>
  <c r="AM193" i="1"/>
  <c r="AO193" i="1" s="1"/>
  <c r="AT193" i="1" s="1"/>
  <c r="AP196" i="1"/>
  <c r="BA196" i="1" s="1"/>
  <c r="AM203" i="1"/>
  <c r="AO203" i="1" s="1"/>
  <c r="AT203" i="1" s="1"/>
  <c r="AJ208" i="1"/>
  <c r="AM211" i="1"/>
  <c r="AO211" i="1" s="1"/>
  <c r="AT211" i="1" s="1"/>
  <c r="AH217" i="1"/>
  <c r="AQ218" i="1"/>
  <c r="BH218" i="1" s="1"/>
  <c r="AM219" i="1"/>
  <c r="AO219" i="1" s="1"/>
  <c r="AT219" i="1" s="1"/>
  <c r="AJ222" i="1"/>
  <c r="AP222" i="1"/>
  <c r="BA222" i="1" s="1"/>
  <c r="AP228" i="1"/>
  <c r="BA228" i="1" s="1"/>
  <c r="AJ228" i="1"/>
  <c r="AM233" i="1"/>
  <c r="AO233" i="1" s="1"/>
  <c r="AT233" i="1" s="1"/>
  <c r="AH241" i="1"/>
  <c r="AN245" i="1"/>
  <c r="AQ249" i="1"/>
  <c r="BH249" i="1" s="1"/>
  <c r="AQ191" i="1"/>
  <c r="BH191" i="1" s="1"/>
  <c r="AQ201" i="1"/>
  <c r="BH201" i="1" s="1"/>
  <c r="AN208" i="1"/>
  <c r="AQ209" i="1"/>
  <c r="BH209" i="1" s="1"/>
  <c r="AJ224" i="1"/>
  <c r="AP224" i="1"/>
  <c r="BA224" i="1" s="1"/>
  <c r="AN230" i="1"/>
  <c r="AM230" i="1"/>
  <c r="AO230" i="1" s="1"/>
  <c r="AT230" i="1" s="1"/>
  <c r="AH230" i="1"/>
  <c r="AP236" i="1"/>
  <c r="BA236" i="1" s="1"/>
  <c r="AJ236" i="1"/>
  <c r="AI237" i="1"/>
  <c r="AH237" i="1"/>
  <c r="AP208" i="1"/>
  <c r="BA208" i="1" s="1"/>
  <c r="AJ218" i="1"/>
  <c r="AQ219" i="1"/>
  <c r="BH219" i="1" s="1"/>
  <c r="AJ221" i="1"/>
  <c r="AJ230" i="1"/>
  <c r="AJ232" i="1"/>
  <c r="AI232" i="1"/>
  <c r="AP232" i="1"/>
  <c r="BA232" i="1" s="1"/>
  <c r="AI236" i="1"/>
  <c r="AJ237" i="1"/>
  <c r="AN238" i="1"/>
  <c r="AM238" i="1"/>
  <c r="AO238" i="1" s="1"/>
  <c r="AT238" i="1" s="1"/>
  <c r="AH238" i="1"/>
  <c r="AQ241" i="1"/>
  <c r="BH241" i="1" s="1"/>
  <c r="AP244" i="1"/>
  <c r="BA244" i="1" s="1"/>
  <c r="AJ244" i="1"/>
  <c r="AJ249" i="1"/>
  <c r="AJ277" i="1"/>
  <c r="AI277" i="1"/>
  <c r="AQ277" i="1"/>
  <c r="BH277" i="1" s="1"/>
  <c r="AP277" i="1"/>
  <c r="BA277" i="1" s="1"/>
  <c r="AM277" i="1"/>
  <c r="AO277" i="1" s="1"/>
  <c r="AT277" i="1" s="1"/>
  <c r="AN233" i="1"/>
  <c r="AI233" i="1"/>
  <c r="AM237" i="1"/>
  <c r="AO237" i="1" s="1"/>
  <c r="AT237" i="1" s="1"/>
  <c r="AI245" i="1"/>
  <c r="AH245" i="1"/>
  <c r="AP256" i="1"/>
  <c r="BA256" i="1" s="1"/>
  <c r="AJ256" i="1"/>
  <c r="AI256" i="1"/>
  <c r="AI284" i="1"/>
  <c r="AH284" i="1"/>
  <c r="AQ284" i="1"/>
  <c r="BH284" i="1" s="1"/>
  <c r="AP284" i="1"/>
  <c r="BA284" i="1" s="1"/>
  <c r="AM284" i="1"/>
  <c r="AO284" i="1" s="1"/>
  <c r="AT284" i="1" s="1"/>
  <c r="AJ288" i="1"/>
  <c r="AI288" i="1"/>
  <c r="AQ288" i="1"/>
  <c r="BH288" i="1" s="1"/>
  <c r="AP288" i="1"/>
  <c r="BA288" i="1" s="1"/>
  <c r="AN288" i="1"/>
  <c r="AO288" i="1" s="1"/>
  <c r="AT288" i="1" s="1"/>
  <c r="AQ258" i="1"/>
  <c r="BH258" i="1" s="1"/>
  <c r="AP270" i="1"/>
  <c r="BA270" i="1" s="1"/>
  <c r="AM295" i="1"/>
  <c r="AO295" i="1" s="1"/>
  <c r="AT295" i="1" s="1"/>
  <c r="AJ295" i="1"/>
  <c r="AI295" i="1"/>
  <c r="AH295" i="1"/>
  <c r="AP295" i="1"/>
  <c r="BA295" i="1" s="1"/>
  <c r="AM303" i="1"/>
  <c r="AO303" i="1" s="1"/>
  <c r="AT303" i="1" s="1"/>
  <c r="AJ303" i="1"/>
  <c r="AI303" i="1"/>
  <c r="AH303" i="1"/>
  <c r="AP303" i="1"/>
  <c r="BA303" i="1" s="1"/>
  <c r="AM311" i="1"/>
  <c r="AO311" i="1" s="1"/>
  <c r="AT311" i="1" s="1"/>
  <c r="AJ311" i="1"/>
  <c r="AI311" i="1"/>
  <c r="AH311" i="1"/>
  <c r="AP311" i="1"/>
  <c r="BA311" i="1" s="1"/>
  <c r="AM220" i="1"/>
  <c r="AO220" i="1" s="1"/>
  <c r="AT220" i="1" s="1"/>
  <c r="AN226" i="1"/>
  <c r="AQ227" i="1"/>
  <c r="BH227" i="1" s="1"/>
  <c r="AN234" i="1"/>
  <c r="AQ235" i="1"/>
  <c r="BH235" i="1" s="1"/>
  <c r="AN242" i="1"/>
  <c r="AQ243" i="1"/>
  <c r="BH243" i="1" s="1"/>
  <c r="AI251" i="1"/>
  <c r="AI253" i="1"/>
  <c r="AQ255" i="1"/>
  <c r="BH255" i="1" s="1"/>
  <c r="AH258" i="1"/>
  <c r="AI261" i="1"/>
  <c r="AQ270" i="1"/>
  <c r="BH270" i="1" s="1"/>
  <c r="AH273" i="1"/>
  <c r="AP274" i="1"/>
  <c r="BA274" i="1" s="1"/>
  <c r="AP291" i="1"/>
  <c r="BA291" i="1" s="1"/>
  <c r="AN291" i="1"/>
  <c r="AJ291" i="1"/>
  <c r="AI291" i="1"/>
  <c r="AN295" i="1"/>
  <c r="AN303" i="1"/>
  <c r="AN311" i="1"/>
  <c r="AN319" i="1"/>
  <c r="AO319" i="1" s="1"/>
  <c r="AT319" i="1" s="1"/>
  <c r="AJ319" i="1"/>
  <c r="AI319" i="1"/>
  <c r="AQ319" i="1"/>
  <c r="BH319" i="1" s="1"/>
  <c r="AP319" i="1"/>
  <c r="BA319" i="1" s="1"/>
  <c r="AM331" i="1"/>
  <c r="AO331" i="1" s="1"/>
  <c r="AT331" i="1" s="1"/>
  <c r="AJ331" i="1"/>
  <c r="AI331" i="1"/>
  <c r="AH331" i="1"/>
  <c r="AP331" i="1"/>
  <c r="BA331" i="1" s="1"/>
  <c r="AQ257" i="1"/>
  <c r="BH257" i="1" s="1"/>
  <c r="AH270" i="1"/>
  <c r="AJ287" i="1"/>
  <c r="AJ290" i="1"/>
  <c r="AI290" i="1"/>
  <c r="AQ290" i="1"/>
  <c r="BH290" i="1" s="1"/>
  <c r="AP290" i="1"/>
  <c r="BA290" i="1" s="1"/>
  <c r="AQ226" i="1"/>
  <c r="BH226" i="1" s="1"/>
  <c r="AQ234" i="1"/>
  <c r="BH234" i="1" s="1"/>
  <c r="AQ242" i="1"/>
  <c r="BH242" i="1" s="1"/>
  <c r="AQ254" i="1"/>
  <c r="BH254" i="1" s="1"/>
  <c r="AJ255" i="1"/>
  <c r="AH257" i="1"/>
  <c r="AM266" i="1"/>
  <c r="AO266" i="1" s="1"/>
  <c r="AT266" i="1" s="1"/>
  <c r="AP267" i="1"/>
  <c r="BA267" i="1" s="1"/>
  <c r="AI270" i="1"/>
  <c r="AM273" i="1"/>
  <c r="AO273" i="1" s="1"/>
  <c r="AT273" i="1" s="1"/>
  <c r="AH274" i="1"/>
  <c r="AJ278" i="1"/>
  <c r="AM282" i="1"/>
  <c r="AO282" i="1" s="1"/>
  <c r="AT282" i="1" s="1"/>
  <c r="AJ282" i="1"/>
  <c r="AQ282" i="1"/>
  <c r="BH282" i="1" s="1"/>
  <c r="AQ291" i="1"/>
  <c r="BH291" i="1" s="1"/>
  <c r="AP296" i="1"/>
  <c r="BA296" i="1" s="1"/>
  <c r="AN296" i="1"/>
  <c r="AM296" i="1"/>
  <c r="AO296" i="1" s="1"/>
  <c r="AT296" i="1" s="1"/>
  <c r="AI296" i="1"/>
  <c r="AH296" i="1"/>
  <c r="AP304" i="1"/>
  <c r="BA304" i="1" s="1"/>
  <c r="AN304" i="1"/>
  <c r="AM304" i="1"/>
  <c r="AO304" i="1" s="1"/>
  <c r="AT304" i="1" s="1"/>
  <c r="AI304" i="1"/>
  <c r="AH304" i="1"/>
  <c r="AP312" i="1"/>
  <c r="BA312" i="1" s="1"/>
  <c r="AM312" i="1"/>
  <c r="AO312" i="1" s="1"/>
  <c r="AT312" i="1" s="1"/>
  <c r="AI312" i="1"/>
  <c r="AH312" i="1"/>
  <c r="AN317" i="1"/>
  <c r="AO317" i="1" s="1"/>
  <c r="AT317" i="1" s="1"/>
  <c r="AJ317" i="1"/>
  <c r="AI317" i="1"/>
  <c r="AQ317" i="1"/>
  <c r="BH317" i="1" s="1"/>
  <c r="AP317" i="1"/>
  <c r="BA317" i="1" s="1"/>
  <c r="AN273" i="1"/>
  <c r="AJ274" i="1"/>
  <c r="AH282" i="1"/>
  <c r="AP283" i="1"/>
  <c r="BA283" i="1" s="1"/>
  <c r="AJ283" i="1"/>
  <c r="AQ289" i="1"/>
  <c r="BH289" i="1" s="1"/>
  <c r="AP289" i="1"/>
  <c r="BA289" i="1" s="1"/>
  <c r="AJ289" i="1"/>
  <c r="AN290" i="1"/>
  <c r="AO290" i="1" s="1"/>
  <c r="AT290" i="1" s="1"/>
  <c r="AJ296" i="1"/>
  <c r="AJ304" i="1"/>
  <c r="AJ312" i="1"/>
  <c r="AP321" i="1"/>
  <c r="BA321" i="1" s="1"/>
  <c r="AM321" i="1"/>
  <c r="AO321" i="1" s="1"/>
  <c r="AT321" i="1" s="1"/>
  <c r="AI321" i="1"/>
  <c r="AH321" i="1"/>
  <c r="AP332" i="1"/>
  <c r="BA332" i="1" s="1"/>
  <c r="AM332" i="1"/>
  <c r="AO332" i="1" s="1"/>
  <c r="AT332" i="1" s="1"/>
  <c r="AI332" i="1"/>
  <c r="AH332" i="1"/>
  <c r="AQ285" i="1"/>
  <c r="BH285" i="1" s="1"/>
  <c r="AN292" i="1"/>
  <c r="AQ293" i="1"/>
  <c r="BH293" i="1" s="1"/>
  <c r="AP298" i="1"/>
  <c r="BA298" i="1" s="1"/>
  <c r="AI299" i="1"/>
  <c r="AN300" i="1"/>
  <c r="AQ301" i="1"/>
  <c r="BH301" i="1" s="1"/>
  <c r="AP306" i="1"/>
  <c r="BA306" i="1" s="1"/>
  <c r="AI307" i="1"/>
  <c r="AN308" i="1"/>
  <c r="AQ309" i="1"/>
  <c r="BH309" i="1" s="1"/>
  <c r="AP314" i="1"/>
  <c r="BA314" i="1" s="1"/>
  <c r="AP323" i="1"/>
  <c r="BA323" i="1" s="1"/>
  <c r="AP334" i="1"/>
  <c r="BA334" i="1" s="1"/>
  <c r="AH285" i="1"/>
  <c r="AH293" i="1"/>
  <c r="AQ298" i="1"/>
  <c r="BH298" i="1" s="1"/>
  <c r="AJ299" i="1"/>
  <c r="AH301" i="1"/>
  <c r="AQ306" i="1"/>
  <c r="BH306" i="1" s="1"/>
  <c r="AJ307" i="1"/>
  <c r="AQ314" i="1"/>
  <c r="BH314" i="1" s="1"/>
  <c r="AQ323" i="1"/>
  <c r="BH323" i="1" s="1"/>
  <c r="AQ334" i="1"/>
  <c r="BH334" i="1" s="1"/>
  <c r="AQ292" i="1"/>
  <c r="BH292" i="1" s="1"/>
  <c r="AN299" i="1"/>
  <c r="AQ300" i="1"/>
  <c r="BH300" i="1" s="1"/>
  <c r="AJ301" i="1"/>
  <c r="AI306" i="1"/>
  <c r="AN307" i="1"/>
  <c r="AQ308" i="1"/>
  <c r="BH308" i="1" s="1"/>
  <c r="AJ309" i="1"/>
  <c r="AI314" i="1"/>
  <c r="AI323" i="1"/>
  <c r="AQ325" i="1"/>
  <c r="BH325" i="1" s="1"/>
  <c r="AI334" i="1"/>
  <c r="AQ336" i="1"/>
  <c r="BH336" i="1" s="1"/>
  <c r="AQ279" i="1"/>
  <c r="BH279" i="1" s="1"/>
  <c r="AH292" i="1"/>
  <c r="AM293" i="1"/>
  <c r="AO293" i="1" s="1"/>
  <c r="AT293" i="1" s="1"/>
  <c r="AQ297" i="1"/>
  <c r="BH297" i="1" s="1"/>
  <c r="AJ298" i="1"/>
  <c r="AH300" i="1"/>
  <c r="AM301" i="1"/>
  <c r="AO301" i="1" s="1"/>
  <c r="AT301" i="1" s="1"/>
  <c r="AP302" i="1"/>
  <c r="BA302" i="1" s="1"/>
  <c r="AQ305" i="1"/>
  <c r="BH305" i="1" s="1"/>
  <c r="AJ306" i="1"/>
  <c r="AH308" i="1"/>
  <c r="AM309" i="1"/>
  <c r="AO309" i="1" s="1"/>
  <c r="AT309" i="1" s="1"/>
  <c r="AP310" i="1"/>
  <c r="BA310" i="1" s="1"/>
  <c r="AQ313" i="1"/>
  <c r="BH313" i="1" s="1"/>
  <c r="AJ314" i="1"/>
  <c r="AQ322" i="1"/>
  <c r="BH322" i="1" s="1"/>
  <c r="AJ323" i="1"/>
  <c r="AH325" i="1"/>
  <c r="AN326" i="1"/>
  <c r="AO326" i="1" s="1"/>
  <c r="AN328" i="1"/>
  <c r="AO328" i="1" s="1"/>
  <c r="AQ333" i="1"/>
  <c r="BH333" i="1" s="1"/>
  <c r="AJ334" i="1"/>
  <c r="AH336" i="1"/>
  <c r="AP299" i="1"/>
  <c r="BA299" i="1" s="1"/>
  <c r="AP307" i="1"/>
  <c r="BA307" i="1" s="1"/>
  <c r="AH313" i="1"/>
  <c r="AP315" i="1"/>
  <c r="BA315" i="1" s="1"/>
  <c r="AH322" i="1"/>
  <c r="AP324" i="1"/>
  <c r="BA324" i="1" s="1"/>
  <c r="AI325" i="1"/>
  <c r="AI327" i="1"/>
  <c r="AI329" i="1"/>
  <c r="AP335" i="1"/>
  <c r="BA335" i="1" s="1"/>
  <c r="AI336" i="1"/>
  <c r="AQ18" i="1"/>
  <c r="AH19" i="1"/>
  <c r="AI25" i="1"/>
  <c r="AH29" i="1"/>
  <c r="BH38" i="1"/>
  <c r="BA58" i="1"/>
  <c r="AI14" i="1"/>
  <c r="AQ17" i="1"/>
  <c r="AH18" i="1"/>
  <c r="AI19" i="1"/>
  <c r="AJ20" i="1"/>
  <c r="AM21" i="1"/>
  <c r="AO21" i="1" s="1"/>
  <c r="AJ25" i="1"/>
  <c r="AN26" i="1"/>
  <c r="AO26" i="1" s="1"/>
  <c r="AP27" i="1"/>
  <c r="BH27" i="1"/>
  <c r="AQ28" i="1"/>
  <c r="AJ29" i="1"/>
  <c r="AN46" i="1"/>
  <c r="AM46" i="1"/>
  <c r="AO46" i="1" s="1"/>
  <c r="AJ46" i="1"/>
  <c r="AI46" i="1"/>
  <c r="AH46" i="1"/>
  <c r="AP46" i="1"/>
  <c r="AM14" i="1"/>
  <c r="AO14" i="1" s="1"/>
  <c r="AI17" i="1"/>
  <c r="AJ18" i="1"/>
  <c r="AM19" i="1"/>
  <c r="AO19" i="1" s="1"/>
  <c r="AN25" i="1"/>
  <c r="AO25" i="1" s="1"/>
  <c r="AP26" i="1"/>
  <c r="AP31" i="1"/>
  <c r="AN31" i="1"/>
  <c r="AM31" i="1"/>
  <c r="AO31" i="1" s="1"/>
  <c r="AH31" i="1"/>
  <c r="AQ46" i="1"/>
  <c r="BA45" i="1"/>
  <c r="AJ17" i="1"/>
  <c r="AM18" i="1"/>
  <c r="AO18" i="1" s="1"/>
  <c r="AP21" i="1"/>
  <c r="AQ26" i="1"/>
  <c r="AP29" i="1"/>
  <c r="AI31" i="1"/>
  <c r="AI33" i="1"/>
  <c r="AH33" i="1"/>
  <c r="AP33" i="1"/>
  <c r="AJ33" i="1"/>
  <c r="AP25" i="1"/>
  <c r="AN37" i="1"/>
  <c r="AJ37" i="1"/>
  <c r="AI37" i="1"/>
  <c r="AH37" i="1"/>
  <c r="AP37" i="1"/>
  <c r="AP14" i="1"/>
  <c r="AN17" i="1"/>
  <c r="AO17" i="1" s="1"/>
  <c r="AP19" i="1"/>
  <c r="AM37" i="1"/>
  <c r="AO37" i="1" s="1"/>
  <c r="AI41" i="1"/>
  <c r="AH41" i="1"/>
  <c r="AP41" i="1"/>
  <c r="AN41" i="1"/>
  <c r="AJ41" i="1"/>
  <c r="AM68" i="1"/>
  <c r="AO68" i="1" s="1"/>
  <c r="AJ68" i="1"/>
  <c r="AI68" i="1"/>
  <c r="AH68" i="1"/>
  <c r="AP68" i="1"/>
  <c r="AN29" i="1"/>
  <c r="AI29" i="1"/>
  <c r="AQ14" i="1"/>
  <c r="AM59" i="1"/>
  <c r="AO59" i="1" s="1"/>
  <c r="AJ59" i="1"/>
  <c r="AI59" i="1"/>
  <c r="AH59" i="1"/>
  <c r="AP59" i="1"/>
  <c r="AQ30" i="1"/>
  <c r="AI32" i="1"/>
  <c r="AM34" i="1"/>
  <c r="AO34" i="1" s="1"/>
  <c r="AN35" i="1"/>
  <c r="AH39" i="1"/>
  <c r="AI40" i="1"/>
  <c r="AM42" i="1"/>
  <c r="AO42" i="1" s="1"/>
  <c r="AN43" i="1"/>
  <c r="AQ47" i="1"/>
  <c r="AH48" i="1"/>
  <c r="AT48" i="1"/>
  <c r="AI49" i="1"/>
  <c r="AJ50" i="1"/>
  <c r="AI52" i="1"/>
  <c r="AP53" i="1"/>
  <c r="AJ55" i="1"/>
  <c r="AP62" i="1"/>
  <c r="AJ64" i="1"/>
  <c r="AM65" i="1"/>
  <c r="AO65" i="1" s="1"/>
  <c r="AQ69" i="1"/>
  <c r="AH70" i="1"/>
  <c r="AI71" i="1"/>
  <c r="AJ72" i="1"/>
  <c r="AQ36" i="1"/>
  <c r="AQ44" i="1"/>
  <c r="AQ45" i="1"/>
  <c r="AQ58" i="1"/>
  <c r="AQ67" i="1"/>
  <c r="AN32" i="1"/>
  <c r="AP34" i="1"/>
  <c r="AQ35" i="1"/>
  <c r="AH36" i="1"/>
  <c r="AM39" i="1"/>
  <c r="AO39" i="1" s="1"/>
  <c r="AP42" i="1"/>
  <c r="AQ43" i="1"/>
  <c r="AH44" i="1"/>
  <c r="AH45" i="1"/>
  <c r="AI53" i="1"/>
  <c r="BA54" i="1"/>
  <c r="AH58" i="1"/>
  <c r="AQ61" i="1"/>
  <c r="AI62" i="1"/>
  <c r="AP65" i="1"/>
  <c r="AQ66" i="1"/>
  <c r="AH67" i="1"/>
  <c r="BA70" i="1"/>
  <c r="AQ34" i="1"/>
  <c r="AI36" i="1"/>
  <c r="AN39" i="1"/>
  <c r="AQ42" i="1"/>
  <c r="AI44" i="1"/>
  <c r="AI45" i="1"/>
  <c r="AP50" i="1"/>
  <c r="AJ53" i="1"/>
  <c r="AN54" i="1"/>
  <c r="AO54" i="1" s="1"/>
  <c r="AP55" i="1"/>
  <c r="AI58" i="1"/>
  <c r="AJ62" i="1"/>
  <c r="AP64" i="1"/>
  <c r="AQ65" i="1"/>
  <c r="AH66" i="1"/>
  <c r="AI67" i="1"/>
  <c r="AP72" i="1"/>
  <c r="AQ50" i="1"/>
  <c r="AQ72" i="1"/>
  <c r="AM36" i="1"/>
  <c r="AO36" i="1" s="1"/>
  <c r="AP39" i="1"/>
  <c r="AI42" i="1"/>
  <c r="AJ43" i="1"/>
  <c r="AM44" i="1"/>
  <c r="AO44" i="1" s="1"/>
  <c r="AM45" i="1"/>
  <c r="AO45" i="1" s="1"/>
  <c r="AQ49" i="1"/>
  <c r="AH50" i="1"/>
  <c r="AJ51" i="1"/>
  <c r="AQ71" i="1"/>
  <c r="AH72" i="1"/>
  <c r="AP12" i="1"/>
  <c r="BA12" i="1" s="1"/>
  <c r="AJ9" i="1"/>
  <c r="AM13" i="1"/>
  <c r="AO13" i="1" s="1"/>
  <c r="AQ13" i="1"/>
  <c r="AH13" i="1"/>
  <c r="AI13" i="1"/>
  <c r="AJ13" i="1"/>
  <c r="AQ12" i="1"/>
  <c r="AH12" i="1"/>
  <c r="AI12" i="1"/>
  <c r="AJ12" i="1"/>
  <c r="AP11" i="1"/>
  <c r="AQ11" i="1"/>
  <c r="AH11" i="1"/>
  <c r="AI11" i="1"/>
  <c r="AJ11" i="1"/>
  <c r="AM10" i="1"/>
  <c r="AO10" i="1" s="1"/>
  <c r="AP10" i="1"/>
  <c r="AQ10" i="1"/>
  <c r="AI10" i="1"/>
  <c r="AH10" i="1"/>
  <c r="AN9" i="1"/>
  <c r="AP9" i="1"/>
  <c r="BA9" i="1" s="1"/>
  <c r="AH9" i="1"/>
  <c r="CQ34" i="1" l="1"/>
  <c r="BU50" i="1"/>
  <c r="BH263" i="1"/>
  <c r="BA143" i="1"/>
  <c r="BA118" i="1"/>
  <c r="CQ47" i="1"/>
  <c r="CQ51" i="1"/>
  <c r="CO45" i="1"/>
  <c r="CO58" i="1"/>
  <c r="CO62" i="1"/>
  <c r="CM24" i="1"/>
  <c r="CM37" i="1"/>
  <c r="CQ40" i="1"/>
  <c r="CO13" i="1"/>
  <c r="CO26" i="1"/>
  <c r="CM30" i="1"/>
  <c r="BA155" i="1"/>
  <c r="CO71" i="1"/>
  <c r="CM20" i="1"/>
  <c r="CO20" i="1"/>
  <c r="CM59" i="1"/>
  <c r="CM67" i="1"/>
  <c r="CO40" i="1"/>
  <c r="CO36" i="1"/>
  <c r="CO55" i="1"/>
  <c r="CM68" i="1"/>
  <c r="CO10" i="1"/>
  <c r="CQ45" i="1"/>
  <c r="CO68" i="1"/>
  <c r="CO57" i="1"/>
  <c r="CQ46" i="1"/>
  <c r="CM36" i="1"/>
  <c r="CO25" i="1"/>
  <c r="CM10" i="1"/>
  <c r="CO51" i="1"/>
  <c r="CO69" i="1"/>
  <c r="CQ59" i="1"/>
  <c r="CM49" i="1"/>
  <c r="CO38" i="1"/>
  <c r="CQ27" i="1"/>
  <c r="CO9" i="1"/>
  <c r="CO14" i="1"/>
  <c r="CQ63" i="1"/>
  <c r="CM52" i="1"/>
  <c r="CM42" i="1"/>
  <c r="CO31" i="1"/>
  <c r="CO21" i="1"/>
  <c r="CQ64" i="1"/>
  <c r="CM56" i="1"/>
  <c r="CM53" i="1"/>
  <c r="CQ65" i="1"/>
  <c r="CM54" i="1"/>
  <c r="CM44" i="1"/>
  <c r="CO33" i="1"/>
  <c r="CM22" i="1"/>
  <c r="CQ10" i="1"/>
  <c r="CM19" i="1"/>
  <c r="CQ37" i="1"/>
  <c r="CQ66" i="1"/>
  <c r="CM57" i="1"/>
  <c r="CO46" i="1"/>
  <c r="CQ35" i="1"/>
  <c r="CM25" i="1"/>
  <c r="CQ57" i="1"/>
  <c r="CQ14" i="1"/>
  <c r="CQ71" i="1"/>
  <c r="CM61" i="1"/>
  <c r="CM50" i="1"/>
  <c r="CO39" i="1"/>
  <c r="CQ28" i="1"/>
  <c r="CQ18" i="1"/>
  <c r="CQ55" i="1"/>
  <c r="CQ19" i="1"/>
  <c r="CM39" i="1"/>
  <c r="CO64" i="1"/>
  <c r="CQ52" i="1"/>
  <c r="CQ42" i="1"/>
  <c r="CM32" i="1"/>
  <c r="CQ20" i="1"/>
  <c r="CO67" i="1"/>
  <c r="CQ17" i="1"/>
  <c r="CQ33" i="1"/>
  <c r="CO65" i="1"/>
  <c r="CQ56" i="1"/>
  <c r="CM45" i="1"/>
  <c r="CO34" i="1"/>
  <c r="CQ23" i="1"/>
  <c r="CQ49" i="1"/>
  <c r="CO63" i="1"/>
  <c r="CO70" i="1"/>
  <c r="CO59" i="1"/>
  <c r="CQ48" i="1"/>
  <c r="CM38" i="1"/>
  <c r="CO27" i="1"/>
  <c r="CO17" i="1"/>
  <c r="CO48" i="1"/>
  <c r="CO19" i="1"/>
  <c r="CO28" i="1"/>
  <c r="CM63" i="1"/>
  <c r="CM51" i="1"/>
  <c r="CO41" i="1"/>
  <c r="CQ30" i="1"/>
  <c r="CO15" i="1"/>
  <c r="CQ60" i="1"/>
  <c r="CM15" i="1"/>
  <c r="CQ15" i="1"/>
  <c r="CM64" i="1"/>
  <c r="CM55" i="1"/>
  <c r="CQ43" i="1"/>
  <c r="CM33" i="1"/>
  <c r="CQ21" i="1"/>
  <c r="CM43" i="1"/>
  <c r="CM47" i="1"/>
  <c r="CM69" i="1"/>
  <c r="CM58" i="1"/>
  <c r="CO47" i="1"/>
  <c r="CQ36" i="1"/>
  <c r="CM26" i="1"/>
  <c r="CM16" i="1"/>
  <c r="CQ29" i="1"/>
  <c r="CM18" i="1"/>
  <c r="CQ25" i="1"/>
  <c r="BO73" i="1"/>
  <c r="AT182" i="1"/>
  <c r="CO72" i="1"/>
  <c r="CQ61" i="1"/>
  <c r="CQ50" i="1"/>
  <c r="CM40" i="1"/>
  <c r="CO29" i="1"/>
  <c r="CM14" i="1"/>
  <c r="CO44" i="1"/>
  <c r="CQ13" i="1"/>
  <c r="CM9" i="1"/>
  <c r="CQ62" i="1"/>
  <c r="CQ53" i="1"/>
  <c r="CO42" i="1"/>
  <c r="CQ31" i="1"/>
  <c r="CO16" i="1"/>
  <c r="CO32" i="1"/>
  <c r="CQ41" i="1"/>
  <c r="CQ67" i="1"/>
  <c r="CO56" i="1"/>
  <c r="CM46" i="1"/>
  <c r="CO35" i="1"/>
  <c r="CQ24" i="1"/>
  <c r="CM12" i="1"/>
  <c r="CQ11" i="1"/>
  <c r="CQ16" i="1"/>
  <c r="CM21" i="1"/>
  <c r="CM71" i="1"/>
  <c r="CO60" i="1"/>
  <c r="CO49" i="1"/>
  <c r="CQ38" i="1"/>
  <c r="CM28" i="1"/>
  <c r="CQ12" i="1"/>
  <c r="CM35" i="1"/>
  <c r="CO12" i="1"/>
  <c r="CM72" i="1"/>
  <c r="CO61" i="1"/>
  <c r="CO52" i="1"/>
  <c r="CM41" i="1"/>
  <c r="CO30" i="1"/>
  <c r="CM11" i="1"/>
  <c r="CO24" i="1"/>
  <c r="CM31" i="1"/>
  <c r="CO66" i="1"/>
  <c r="CQ54" i="1"/>
  <c r="CQ44" i="1"/>
  <c r="CM34" i="1"/>
  <c r="CM23" i="1"/>
  <c r="CQ72" i="1"/>
  <c r="CM70" i="1"/>
  <c r="CM17" i="1"/>
  <c r="CQ69" i="1"/>
  <c r="CQ58" i="1"/>
  <c r="CM48" i="1"/>
  <c r="CO37" i="1"/>
  <c r="CQ26" i="1"/>
  <c r="CO11" i="1"/>
  <c r="CO22" i="1"/>
  <c r="CO54" i="1"/>
  <c r="CQ70" i="1"/>
  <c r="CM60" i="1"/>
  <c r="CO50" i="1"/>
  <c r="CQ39" i="1"/>
  <c r="CM29" i="1"/>
  <c r="CQ9" i="1"/>
  <c r="CO18" i="1"/>
  <c r="CM27" i="1"/>
  <c r="CM65" i="1"/>
  <c r="CO53" i="1"/>
  <c r="CO43" i="1"/>
  <c r="CQ32" i="1"/>
  <c r="CQ22" i="1"/>
  <c r="CM66" i="1"/>
  <c r="CM62" i="1"/>
  <c r="CR22" i="1"/>
  <c r="BA287" i="1"/>
  <c r="CR46" i="1"/>
  <c r="CR62" i="1"/>
  <c r="CR18" i="1"/>
  <c r="CR27" i="1"/>
  <c r="CR23" i="1"/>
  <c r="BA259" i="1"/>
  <c r="CR21" i="1"/>
  <c r="BW32" i="1"/>
  <c r="CN43" i="1"/>
  <c r="CN67" i="1"/>
  <c r="AT316" i="1"/>
  <c r="BA23" i="1"/>
  <c r="BV15" i="1"/>
  <c r="BH131" i="1"/>
  <c r="CN46" i="1"/>
  <c r="AT263" i="1"/>
  <c r="BA316" i="1"/>
  <c r="CN60" i="1"/>
  <c r="AT259" i="1"/>
  <c r="BA263" i="1"/>
  <c r="BP139" i="1"/>
  <c r="CN64" i="1"/>
  <c r="CR61" i="1"/>
  <c r="CR35" i="1"/>
  <c r="CP58" i="1"/>
  <c r="CR26" i="1"/>
  <c r="CR33" i="1"/>
  <c r="CN19" i="1"/>
  <c r="CN20" i="1"/>
  <c r="CN70" i="1"/>
  <c r="CR47" i="1"/>
  <c r="CR20" i="1"/>
  <c r="CN51" i="1"/>
  <c r="CR59" i="1"/>
  <c r="CR24" i="1"/>
  <c r="CR52" i="1"/>
  <c r="CR60" i="1"/>
  <c r="BT12" i="1"/>
  <c r="BH118" i="1"/>
  <c r="CP69" i="1"/>
  <c r="CN42" i="1"/>
  <c r="CR31" i="1"/>
  <c r="CR9" i="1"/>
  <c r="CR54" i="1"/>
  <c r="CR37" i="1"/>
  <c r="CR10" i="1"/>
  <c r="CR49" i="1"/>
  <c r="CN29" i="1"/>
  <c r="CR16" i="1"/>
  <c r="CN28" i="1"/>
  <c r="CN62" i="1"/>
  <c r="CN18" i="1"/>
  <c r="CN58" i="1"/>
  <c r="CR30" i="1"/>
  <c r="CR57" i="1"/>
  <c r="CR36" i="1"/>
  <c r="BW33" i="1"/>
  <c r="CN53" i="1"/>
  <c r="CN45" i="1"/>
  <c r="CR53" i="1"/>
  <c r="CN33" i="1"/>
  <c r="CR48" i="1"/>
  <c r="CN15" i="1"/>
  <c r="CN32" i="1"/>
  <c r="CN61" i="1"/>
  <c r="CR45" i="1"/>
  <c r="CN9" i="1"/>
  <c r="CN54" i="1"/>
  <c r="CR34" i="1"/>
  <c r="CR64" i="1"/>
  <c r="CR58" i="1"/>
  <c r="CR39" i="1"/>
  <c r="CR14" i="1"/>
  <c r="CN16" i="1"/>
  <c r="CN34" i="1"/>
  <c r="CR15" i="1"/>
  <c r="CN27" i="1"/>
  <c r="CR42" i="1"/>
  <c r="CN48" i="1"/>
  <c r="CN47" i="1"/>
  <c r="CN13" i="1"/>
  <c r="CN36" i="1"/>
  <c r="CN57" i="1"/>
  <c r="CN40" i="1"/>
  <c r="CR38" i="1"/>
  <c r="CR66" i="1"/>
  <c r="CR55" i="1"/>
  <c r="CN31" i="1"/>
  <c r="CR13" i="1"/>
  <c r="CN14" i="1"/>
  <c r="BA221" i="1"/>
  <c r="CP70" i="1"/>
  <c r="CR72" i="1"/>
  <c r="CP72" i="1"/>
  <c r="CN72" i="1"/>
  <c r="CR41" i="1"/>
  <c r="CN26" i="1"/>
  <c r="CN37" i="1"/>
  <c r="CR67" i="1"/>
  <c r="CN41" i="1"/>
  <c r="CN39" i="1"/>
  <c r="CR17" i="1"/>
  <c r="CR43" i="1"/>
  <c r="CR71" i="1"/>
  <c r="CN52" i="1"/>
  <c r="CN24" i="1"/>
  <c r="CR28" i="1"/>
  <c r="BW63" i="1"/>
  <c r="CP68" i="1"/>
  <c r="CN65" i="1"/>
  <c r="CN38" i="1"/>
  <c r="CN21" i="1"/>
  <c r="CN71" i="1"/>
  <c r="CR51" i="1"/>
  <c r="CN17" i="1"/>
  <c r="CR69" i="1"/>
  <c r="CR11" i="1"/>
  <c r="CN44" i="1"/>
  <c r="CR29" i="1"/>
  <c r="CN59" i="1"/>
  <c r="CN66" i="1"/>
  <c r="CN35" i="1"/>
  <c r="CR25" i="1"/>
  <c r="CR68" i="1"/>
  <c r="CR65" i="1"/>
  <c r="CN50" i="1"/>
  <c r="CN22" i="1"/>
  <c r="CN11" i="1"/>
  <c r="CN55" i="1"/>
  <c r="CR12" i="1"/>
  <c r="CR32" i="1"/>
  <c r="CN68" i="1"/>
  <c r="CR63" i="1"/>
  <c r="CR50" i="1"/>
  <c r="CP20" i="1"/>
  <c r="CN56" i="1"/>
  <c r="CN63" i="1"/>
  <c r="CN23" i="1"/>
  <c r="CR56" i="1"/>
  <c r="CR44" i="1"/>
  <c r="CR70" i="1"/>
  <c r="CN69" i="1"/>
  <c r="CN49" i="1"/>
  <c r="CR19" i="1"/>
  <c r="BV51" i="1"/>
  <c r="BT56" i="1"/>
  <c r="BV25" i="1"/>
  <c r="BU22" i="1"/>
  <c r="BO205" i="1"/>
  <c r="BS43" i="1"/>
  <c r="CN30" i="1"/>
  <c r="BH33" i="1"/>
  <c r="CP59" i="1"/>
  <c r="CP44" i="1"/>
  <c r="CP60" i="1"/>
  <c r="CP63" i="1"/>
  <c r="CN12" i="1"/>
  <c r="BU63" i="1"/>
  <c r="BP205" i="1"/>
  <c r="BP271" i="1"/>
  <c r="BO139" i="1"/>
  <c r="CP17" i="1"/>
  <c r="CP35" i="1"/>
  <c r="CN10" i="1"/>
  <c r="BO7" i="1"/>
  <c r="BP73" i="1"/>
  <c r="AT188" i="1"/>
  <c r="BS56" i="1"/>
  <c r="BR56" i="1"/>
  <c r="BV38" i="1"/>
  <c r="BR43" i="1"/>
  <c r="BW25" i="1"/>
  <c r="BT40" i="1"/>
  <c r="CP61" i="1"/>
  <c r="CP52" i="1"/>
  <c r="BW39" i="1"/>
  <c r="BU66" i="1"/>
  <c r="BT58" i="1"/>
  <c r="CP71" i="1"/>
  <c r="CP51" i="1"/>
  <c r="CP45" i="1"/>
  <c r="CP66" i="1"/>
  <c r="CP48" i="1"/>
  <c r="CP47" i="1"/>
  <c r="CP42" i="1"/>
  <c r="CP37" i="1"/>
  <c r="CP33" i="1"/>
  <c r="CP29" i="1"/>
  <c r="CP13" i="1"/>
  <c r="CP65" i="1"/>
  <c r="CP40" i="1"/>
  <c r="CP34" i="1"/>
  <c r="CP14" i="1"/>
  <c r="CP30" i="1"/>
  <c r="CP31" i="1"/>
  <c r="CP22" i="1"/>
  <c r="CP27" i="1"/>
  <c r="CP26" i="1"/>
  <c r="CP23" i="1"/>
  <c r="CP21" i="1"/>
  <c r="CP16" i="1"/>
  <c r="CP55" i="1"/>
  <c r="CP9" i="1"/>
  <c r="CP56" i="1"/>
  <c r="CP50" i="1"/>
  <c r="CP43" i="1"/>
  <c r="CP24" i="1"/>
  <c r="CP19" i="1"/>
  <c r="CP62" i="1"/>
  <c r="CP38" i="1"/>
  <c r="CP18" i="1"/>
  <c r="CP12" i="1"/>
  <c r="CP54" i="1"/>
  <c r="CP67" i="1"/>
  <c r="CP49" i="1"/>
  <c r="CP39" i="1"/>
  <c r="BW53" i="1"/>
  <c r="BV19" i="1"/>
  <c r="BV63" i="1"/>
  <c r="CP57" i="1"/>
  <c r="CP53" i="1"/>
  <c r="CP46" i="1"/>
  <c r="CP11" i="1"/>
  <c r="BH79" i="1"/>
  <c r="BR72" i="1"/>
  <c r="CP25" i="1"/>
  <c r="CP10" i="1"/>
  <c r="CP64" i="1"/>
  <c r="CP41" i="1"/>
  <c r="CP36" i="1"/>
  <c r="BV32" i="1"/>
  <c r="BW31" i="1"/>
  <c r="BV52" i="1"/>
  <c r="BO271" i="1"/>
  <c r="CP28" i="1"/>
  <c r="BP7" i="1"/>
  <c r="CP15" i="1"/>
  <c r="BH63" i="1"/>
  <c r="BW40" i="1"/>
  <c r="BV40" i="1"/>
  <c r="BW19" i="1"/>
  <c r="BV55" i="1"/>
  <c r="BV23" i="1"/>
  <c r="BW38" i="1"/>
  <c r="BV57" i="1"/>
  <c r="BV31" i="1"/>
  <c r="BW62" i="1"/>
  <c r="BH316" i="1"/>
  <c r="BW54" i="1"/>
  <c r="BV39" i="1"/>
  <c r="BV59" i="1"/>
  <c r="BV22" i="1"/>
  <c r="BH259" i="1"/>
  <c r="BT16" i="1"/>
  <c r="BT69" i="1"/>
  <c r="BU45" i="1"/>
  <c r="BU35" i="1"/>
  <c r="BT36" i="1"/>
  <c r="BU16" i="1"/>
  <c r="BU61" i="1"/>
  <c r="BU44" i="1"/>
  <c r="BU47" i="1"/>
  <c r="BT45" i="1"/>
  <c r="BU28" i="1"/>
  <c r="BT61" i="1"/>
  <c r="AT131" i="1"/>
  <c r="BS72" i="1"/>
  <c r="BS12" i="1"/>
  <c r="BR41" i="1"/>
  <c r="BS41" i="1"/>
  <c r="BR51" i="1"/>
  <c r="BR60" i="1"/>
  <c r="BS51" i="1"/>
  <c r="BR61" i="1"/>
  <c r="BH57" i="1"/>
  <c r="BH31" i="1"/>
  <c r="BV16" i="1"/>
  <c r="BU54" i="1"/>
  <c r="BT54" i="1"/>
  <c r="BR48" i="1"/>
  <c r="BV56" i="1"/>
  <c r="BV54" i="1"/>
  <c r="BT24" i="1"/>
  <c r="BU12" i="1"/>
  <c r="BV64" i="1"/>
  <c r="BT49" i="1"/>
  <c r="BT18" i="1"/>
  <c r="BU56" i="1"/>
  <c r="BW59" i="1"/>
  <c r="BV24" i="1"/>
  <c r="BW22" i="1"/>
  <c r="BT28" i="1"/>
  <c r="BW48" i="1"/>
  <c r="BR49" i="1"/>
  <c r="BW64" i="1"/>
  <c r="BW70" i="1"/>
  <c r="BW20" i="1"/>
  <c r="BR12" i="1"/>
  <c r="BU43" i="1"/>
  <c r="BS49" i="1"/>
  <c r="BU36" i="1"/>
  <c r="BW52" i="1"/>
  <c r="BV48" i="1"/>
  <c r="BV21" i="1"/>
  <c r="BV70" i="1"/>
  <c r="BU52" i="1"/>
  <c r="BU70" i="1"/>
  <c r="BU49" i="1"/>
  <c r="BT44" i="1"/>
  <c r="BV20" i="1"/>
  <c r="BV62" i="1"/>
  <c r="BH128" i="1"/>
  <c r="BW68" i="1"/>
  <c r="BW29" i="1"/>
  <c r="BW27" i="1"/>
  <c r="BV29" i="1"/>
  <c r="BW37" i="1"/>
  <c r="BT17" i="1"/>
  <c r="BU32" i="1"/>
  <c r="BU17" i="1"/>
  <c r="BU13" i="1"/>
  <c r="BT67" i="1"/>
  <c r="BT20" i="1"/>
  <c r="BU69" i="1"/>
  <c r="BT71" i="1"/>
  <c r="BU30" i="1"/>
  <c r="BT15" i="1"/>
  <c r="BT38" i="1"/>
  <c r="BT47" i="1"/>
  <c r="BU15" i="1"/>
  <c r="AT320" i="1"/>
  <c r="BR11" i="1"/>
  <c r="BS66" i="1"/>
  <c r="BS71" i="1"/>
  <c r="BS13" i="1"/>
  <c r="BR70" i="1"/>
  <c r="BS69" i="1"/>
  <c r="BR57" i="1"/>
  <c r="BR15" i="1"/>
  <c r="BS32" i="1"/>
  <c r="BS15" i="1"/>
  <c r="BS22" i="1"/>
  <c r="BS29" i="1"/>
  <c r="BS50" i="1"/>
  <c r="BS70" i="1"/>
  <c r="BS61" i="1"/>
  <c r="BS24" i="1"/>
  <c r="BR24" i="1"/>
  <c r="BR58" i="1"/>
  <c r="BR20" i="1"/>
  <c r="BR63" i="1"/>
  <c r="BR47" i="1"/>
  <c r="BS58" i="1"/>
  <c r="BS57" i="1"/>
  <c r="BS11" i="1"/>
  <c r="BS47" i="1"/>
  <c r="BR28" i="1"/>
  <c r="BR69" i="1"/>
  <c r="AT24" i="1"/>
  <c r="BS33" i="1"/>
  <c r="BR40" i="1"/>
  <c r="BR67" i="1"/>
  <c r="BS35" i="1"/>
  <c r="BR66" i="1"/>
  <c r="AH139" i="1"/>
  <c r="BS40" i="1"/>
  <c r="BS67" i="1"/>
  <c r="BR38" i="1"/>
  <c r="BR71" i="1"/>
  <c r="BR35" i="1"/>
  <c r="BR33" i="1"/>
  <c r="BS20" i="1"/>
  <c r="BR29" i="1"/>
  <c r="AT328" i="1"/>
  <c r="AT329" i="1" s="1"/>
  <c r="BS64" i="1"/>
  <c r="AT119" i="1"/>
  <c r="AT118" i="1" s="1"/>
  <c r="BR53" i="1"/>
  <c r="BS53" i="1"/>
  <c r="AT214" i="1"/>
  <c r="BR16" i="1"/>
  <c r="BS16" i="1"/>
  <c r="AT326" i="1"/>
  <c r="BS62" i="1"/>
  <c r="BR62" i="1"/>
  <c r="AT121" i="1"/>
  <c r="AT122" i="1" s="1"/>
  <c r="BR55" i="1"/>
  <c r="BS55" i="1"/>
  <c r="AT93" i="1"/>
  <c r="BS27" i="1"/>
  <c r="BR27" i="1"/>
  <c r="BV41" i="1"/>
  <c r="BW41" i="1"/>
  <c r="BA184" i="1"/>
  <c r="BT52" i="1"/>
  <c r="BU48" i="1"/>
  <c r="BW21" i="1"/>
  <c r="BT48" i="1"/>
  <c r="BA114" i="1"/>
  <c r="BW56" i="1"/>
  <c r="BV27" i="1"/>
  <c r="BT35" i="1"/>
  <c r="BA198" i="1"/>
  <c r="BT66" i="1"/>
  <c r="BT32" i="1"/>
  <c r="AT126" i="1"/>
  <c r="AT127" i="1" s="1"/>
  <c r="BS60" i="1"/>
  <c r="BW15" i="1"/>
  <c r="BV33" i="1"/>
  <c r="BW51" i="1"/>
  <c r="AT98" i="1"/>
  <c r="BR32" i="1"/>
  <c r="BW24" i="1"/>
  <c r="BS38" i="1"/>
  <c r="AT104" i="1"/>
  <c r="BS63" i="1"/>
  <c r="BA190" i="1"/>
  <c r="BU58" i="1"/>
  <c r="BA126" i="1"/>
  <c r="BU60" i="1"/>
  <c r="BT60" i="1"/>
  <c r="BU18" i="1"/>
  <c r="BW60" i="1"/>
  <c r="BA123" i="1"/>
  <c r="BU57" i="1"/>
  <c r="BT57" i="1"/>
  <c r="BU20" i="1"/>
  <c r="BA249" i="1"/>
  <c r="BU51" i="1"/>
  <c r="BT51" i="1"/>
  <c r="AT184" i="1"/>
  <c r="BS52" i="1"/>
  <c r="BR52" i="1"/>
  <c r="BT13" i="1"/>
  <c r="BV68" i="1"/>
  <c r="BH103" i="1"/>
  <c r="BV37" i="1"/>
  <c r="BW57" i="1"/>
  <c r="BR30" i="1"/>
  <c r="BU71" i="1"/>
  <c r="BV53" i="1"/>
  <c r="BA88" i="1"/>
  <c r="BA89" i="1" s="1"/>
  <c r="BT22" i="1"/>
  <c r="BS48" i="1"/>
  <c r="BW55" i="1"/>
  <c r="BS30" i="1"/>
  <c r="BR23" i="1"/>
  <c r="AT196" i="1"/>
  <c r="BR64" i="1"/>
  <c r="BW16" i="1"/>
  <c r="AT116" i="1"/>
  <c r="BR50" i="1"/>
  <c r="BU24" i="1"/>
  <c r="BU38" i="1"/>
  <c r="BS28" i="1"/>
  <c r="BA106" i="1"/>
  <c r="BU40" i="1"/>
  <c r="AI139" i="1"/>
  <c r="BT43" i="1"/>
  <c r="BA195" i="1"/>
  <c r="BT63" i="1"/>
  <c r="BA136" i="1"/>
  <c r="BT70" i="1"/>
  <c r="BA133" i="1"/>
  <c r="BU67" i="1"/>
  <c r="BW23" i="1"/>
  <c r="BS23" i="1"/>
  <c r="BH96" i="1"/>
  <c r="BV60" i="1"/>
  <c r="BT30" i="1"/>
  <c r="BR22" i="1"/>
  <c r="AT25" i="1"/>
  <c r="BR25" i="1"/>
  <c r="BS25" i="1"/>
  <c r="BU55" i="1"/>
  <c r="BT55" i="1"/>
  <c r="BA55" i="1"/>
  <c r="BU65" i="1"/>
  <c r="BT65" i="1"/>
  <c r="BA65" i="1"/>
  <c r="BU42" i="1"/>
  <c r="BT42" i="1"/>
  <c r="BA42" i="1"/>
  <c r="AT65" i="1"/>
  <c r="BR65" i="1"/>
  <c r="BS65" i="1"/>
  <c r="BR42" i="1"/>
  <c r="BS42" i="1"/>
  <c r="AT42" i="1"/>
  <c r="BU25" i="1"/>
  <c r="BT25" i="1"/>
  <c r="BA25" i="1"/>
  <c r="BS31" i="1"/>
  <c r="BR31" i="1"/>
  <c r="AT31" i="1"/>
  <c r="AT52" i="1"/>
  <c r="BS39" i="1"/>
  <c r="BR39" i="1"/>
  <c r="AT39" i="1"/>
  <c r="AT21" i="1"/>
  <c r="BS21" i="1"/>
  <c r="BR21" i="1"/>
  <c r="BU29" i="1"/>
  <c r="BT29" i="1"/>
  <c r="BA29" i="1"/>
  <c r="BS18" i="1"/>
  <c r="BR18" i="1"/>
  <c r="AT18" i="1"/>
  <c r="BW46" i="1"/>
  <c r="BH46" i="1"/>
  <c r="BV46" i="1"/>
  <c r="BU31" i="1"/>
  <c r="BA31" i="1"/>
  <c r="BT31" i="1"/>
  <c r="AT14" i="1"/>
  <c r="BS14" i="1"/>
  <c r="BR14" i="1"/>
  <c r="BW28" i="1"/>
  <c r="BV28" i="1"/>
  <c r="BH28" i="1"/>
  <c r="BV18" i="1"/>
  <c r="BH18" i="1"/>
  <c r="BW18" i="1"/>
  <c r="BT59" i="1"/>
  <c r="BA59" i="1"/>
  <c r="BA60" i="1" s="1"/>
  <c r="BU59" i="1"/>
  <c r="BS46" i="1"/>
  <c r="BR46" i="1"/>
  <c r="AT46" i="1"/>
  <c r="BS45" i="1"/>
  <c r="BR45" i="1"/>
  <c r="AT45" i="1"/>
  <c r="BT50" i="1"/>
  <c r="BA50" i="1"/>
  <c r="BA51" i="1" s="1"/>
  <c r="BV34" i="1"/>
  <c r="BH34" i="1"/>
  <c r="BW34" i="1"/>
  <c r="BW35" i="1"/>
  <c r="BV35" i="1"/>
  <c r="BH35" i="1"/>
  <c r="BT62" i="1"/>
  <c r="BA62" i="1"/>
  <c r="BU62" i="1"/>
  <c r="BS68" i="1"/>
  <c r="BR68" i="1"/>
  <c r="AT68" i="1"/>
  <c r="BS17" i="1"/>
  <c r="BR17" i="1"/>
  <c r="AT17" i="1"/>
  <c r="BW26" i="1"/>
  <c r="BV26" i="1"/>
  <c r="BH26" i="1"/>
  <c r="BW36" i="1"/>
  <c r="BV36" i="1"/>
  <c r="BH36" i="1"/>
  <c r="BW58" i="1"/>
  <c r="BV58" i="1"/>
  <c r="BH58" i="1"/>
  <c r="BR44" i="1"/>
  <c r="AT44" i="1"/>
  <c r="BS44" i="1"/>
  <c r="BU64" i="1"/>
  <c r="BT64" i="1"/>
  <c r="BA64" i="1"/>
  <c r="BW61" i="1"/>
  <c r="BV61" i="1"/>
  <c r="BH61" i="1"/>
  <c r="BU34" i="1"/>
  <c r="BA34" i="1"/>
  <c r="BT34" i="1"/>
  <c r="BR34" i="1"/>
  <c r="BS34" i="1"/>
  <c r="AT34" i="1"/>
  <c r="BS37" i="1"/>
  <c r="AT37" i="1"/>
  <c r="BR37" i="1"/>
  <c r="BU14" i="1"/>
  <c r="BT14" i="1"/>
  <c r="BA14" i="1"/>
  <c r="BT26" i="1"/>
  <c r="BU26" i="1"/>
  <c r="BA26" i="1"/>
  <c r="BT27" i="1"/>
  <c r="BA27" i="1"/>
  <c r="BU27" i="1"/>
  <c r="BW72" i="1"/>
  <c r="BV72" i="1"/>
  <c r="BH72" i="1"/>
  <c r="BW50" i="1"/>
  <c r="BV50" i="1"/>
  <c r="BH50" i="1"/>
  <c r="BS59" i="1"/>
  <c r="BR59" i="1"/>
  <c r="AT59" i="1"/>
  <c r="BU33" i="1"/>
  <c r="BT33" i="1"/>
  <c r="BA33" i="1"/>
  <c r="BA57" i="1"/>
  <c r="BT46" i="1"/>
  <c r="BA46" i="1"/>
  <c r="BU46" i="1"/>
  <c r="BR26" i="1"/>
  <c r="AT26" i="1"/>
  <c r="BS26" i="1"/>
  <c r="BW17" i="1"/>
  <c r="BV17" i="1"/>
  <c r="BH17" i="1"/>
  <c r="BS54" i="1"/>
  <c r="BR54" i="1"/>
  <c r="AT54" i="1"/>
  <c r="BU19" i="1"/>
  <c r="BT19" i="1"/>
  <c r="BA19" i="1"/>
  <c r="BW65" i="1"/>
  <c r="BV65" i="1"/>
  <c r="BH65" i="1"/>
  <c r="BU72" i="1"/>
  <c r="BT72" i="1"/>
  <c r="BA72" i="1"/>
  <c r="BW45" i="1"/>
  <c r="BV45" i="1"/>
  <c r="BH45" i="1"/>
  <c r="BH47" i="1"/>
  <c r="BV47" i="1"/>
  <c r="BW47" i="1"/>
  <c r="BV30" i="1"/>
  <c r="BW30" i="1"/>
  <c r="BH30" i="1"/>
  <c r="BT37" i="1"/>
  <c r="BU37" i="1"/>
  <c r="BA37" i="1"/>
  <c r="AT19" i="1"/>
  <c r="BS19" i="1"/>
  <c r="BR19" i="1"/>
  <c r="BS36" i="1"/>
  <c r="BR36" i="1"/>
  <c r="AT36" i="1"/>
  <c r="BW49" i="1"/>
  <c r="BV49" i="1"/>
  <c r="BH49" i="1"/>
  <c r="BV14" i="1"/>
  <c r="BH14" i="1"/>
  <c r="BW14" i="1"/>
  <c r="BW71" i="1"/>
  <c r="BV71" i="1"/>
  <c r="BH71" i="1"/>
  <c r="BU39" i="1"/>
  <c r="BA39" i="1"/>
  <c r="BT39" i="1"/>
  <c r="BW42" i="1"/>
  <c r="BV42" i="1"/>
  <c r="BH42" i="1"/>
  <c r="BW66" i="1"/>
  <c r="BV66" i="1"/>
  <c r="BH66" i="1"/>
  <c r="BW43" i="1"/>
  <c r="BV43" i="1"/>
  <c r="BH43" i="1"/>
  <c r="BW67" i="1"/>
  <c r="BV67" i="1"/>
  <c r="BH67" i="1"/>
  <c r="BW44" i="1"/>
  <c r="BV44" i="1"/>
  <c r="BH44" i="1"/>
  <c r="BH69" i="1"/>
  <c r="BV69" i="1"/>
  <c r="BW69" i="1"/>
  <c r="BT53" i="1"/>
  <c r="BA53" i="1"/>
  <c r="BU53" i="1"/>
  <c r="BT68" i="1"/>
  <c r="BA68" i="1"/>
  <c r="BU68" i="1"/>
  <c r="BU41" i="1"/>
  <c r="BT41" i="1"/>
  <c r="BA41" i="1"/>
  <c r="BU21" i="1"/>
  <c r="BT21" i="1"/>
  <c r="BA21" i="1"/>
  <c r="AT56" i="1"/>
  <c r="AT13" i="1"/>
  <c r="BR13" i="1"/>
  <c r="BH13" i="1"/>
  <c r="BW13" i="1"/>
  <c r="BV13" i="1"/>
  <c r="BH12" i="1"/>
  <c r="BW12" i="1"/>
  <c r="BV12" i="1"/>
  <c r="BW11" i="1"/>
  <c r="BV11" i="1"/>
  <c r="BH11" i="1"/>
  <c r="BA11" i="1"/>
  <c r="BT11" i="1"/>
  <c r="BU11" i="1"/>
  <c r="BW10" i="1"/>
  <c r="BV10" i="1"/>
  <c r="BH10" i="1"/>
  <c r="BU10" i="1"/>
  <c r="BT10" i="1"/>
  <c r="BA10" i="1"/>
  <c r="AT10" i="1"/>
  <c r="BS10" i="1"/>
  <c r="BR10" i="1"/>
  <c r="BT9" i="1"/>
  <c r="BU9" i="1"/>
  <c r="BV9" i="1"/>
  <c r="BH9" i="1"/>
  <c r="BW9" i="1"/>
  <c r="BS9" i="1"/>
  <c r="BR9" i="1"/>
  <c r="BR74" i="1" l="1"/>
  <c r="CF36" i="1" s="1"/>
  <c r="BT74" i="1"/>
  <c r="BU74" i="1"/>
  <c r="BS74" i="1"/>
  <c r="CG9" i="1" s="1"/>
  <c r="BW74" i="1"/>
  <c r="CK9" i="1" s="1"/>
  <c r="BV74" i="1"/>
  <c r="CJ16" i="1" s="1"/>
  <c r="CF11" i="1" l="1"/>
  <c r="CF41" i="1"/>
  <c r="CF30" i="1"/>
  <c r="CF21" i="1"/>
  <c r="CF47" i="1"/>
  <c r="CF64" i="1"/>
  <c r="CF55" i="1"/>
  <c r="CF72" i="1"/>
  <c r="CF15" i="1"/>
  <c r="CF31" i="1"/>
  <c r="CF52" i="1"/>
  <c r="CF26" i="1"/>
  <c r="CF27" i="1"/>
  <c r="CF66" i="1"/>
  <c r="CF65" i="1"/>
  <c r="CF61" i="1"/>
  <c r="CF45" i="1"/>
  <c r="CF38" i="1"/>
  <c r="CF25" i="1"/>
  <c r="CF58" i="1"/>
  <c r="CF54" i="1"/>
  <c r="CF68" i="1"/>
  <c r="CF49" i="1"/>
  <c r="CJ32" i="1"/>
  <c r="CJ45" i="1"/>
  <c r="CJ52" i="1"/>
  <c r="CF51" i="1"/>
  <c r="CJ61" i="1"/>
  <c r="CJ13" i="1"/>
  <c r="CF62" i="1"/>
  <c r="CF44" i="1"/>
  <c r="CJ43" i="1"/>
  <c r="CJ56" i="1"/>
  <c r="CJ53" i="1"/>
  <c r="CF69" i="1"/>
  <c r="CJ54" i="1"/>
  <c r="CJ18" i="1"/>
  <c r="CJ59" i="1"/>
  <c r="CF19" i="1"/>
  <c r="CF24" i="1"/>
  <c r="CF34" i="1"/>
  <c r="CJ64" i="1"/>
  <c r="CJ34" i="1"/>
  <c r="CJ65" i="1"/>
  <c r="CJ69" i="1"/>
  <c r="CJ62" i="1"/>
  <c r="CJ17" i="1"/>
  <c r="CF60" i="1"/>
  <c r="CF22" i="1"/>
  <c r="CJ49" i="1"/>
  <c r="CF20" i="1"/>
  <c r="CF40" i="1"/>
  <c r="CF46" i="1"/>
  <c r="CF14" i="1"/>
  <c r="CF12" i="1"/>
  <c r="CJ60" i="1"/>
  <c r="CF33" i="1"/>
  <c r="CF13" i="1"/>
  <c r="CF16" i="1"/>
  <c r="CJ42" i="1"/>
  <c r="CF28" i="1"/>
  <c r="CJ48" i="1"/>
  <c r="CJ50" i="1"/>
  <c r="CJ24" i="1"/>
  <c r="CJ72" i="1"/>
  <c r="CF63" i="1"/>
  <c r="CJ66" i="1"/>
  <c r="CF48" i="1"/>
  <c r="CF42" i="1"/>
  <c r="CJ44" i="1"/>
  <c r="CJ58" i="1"/>
  <c r="CF71" i="1"/>
  <c r="CF37" i="1"/>
  <c r="CJ38" i="1"/>
  <c r="CF57" i="1"/>
  <c r="CJ71" i="1"/>
  <c r="CJ68" i="1"/>
  <c r="CJ11" i="1"/>
  <c r="CF32" i="1"/>
  <c r="CF17" i="1"/>
  <c r="CF29" i="1"/>
  <c r="CJ41" i="1"/>
  <c r="CJ67" i="1"/>
  <c r="CJ70" i="1"/>
  <c r="CJ21" i="1"/>
  <c r="CJ46" i="1"/>
  <c r="CF10" i="1"/>
  <c r="CJ51" i="1"/>
  <c r="CF53" i="1"/>
  <c r="CJ10" i="1"/>
  <c r="CJ19" i="1"/>
  <c r="CF67" i="1"/>
  <c r="CJ25" i="1"/>
  <c r="CF39" i="1"/>
  <c r="CJ9" i="1"/>
  <c r="CF50" i="1"/>
  <c r="CJ15" i="1"/>
  <c r="CJ37" i="1"/>
  <c r="CJ40" i="1"/>
  <c r="CF23" i="1"/>
  <c r="CF9" i="1"/>
  <c r="CF70" i="1"/>
  <c r="CJ28" i="1"/>
  <c r="CJ47" i="1"/>
  <c r="CF56" i="1"/>
  <c r="CJ27" i="1"/>
  <c r="CF59" i="1"/>
  <c r="CJ55" i="1"/>
  <c r="CF35" i="1"/>
  <c r="CF43" i="1"/>
  <c r="CJ36" i="1"/>
  <c r="CJ22" i="1"/>
  <c r="CF18" i="1"/>
  <c r="CJ57" i="1"/>
  <c r="CJ12" i="1"/>
  <c r="CJ33" i="1"/>
  <c r="CJ14" i="1"/>
  <c r="CJ39" i="1"/>
  <c r="CJ63" i="1"/>
  <c r="CJ29" i="1"/>
  <c r="CJ31" i="1"/>
  <c r="CJ26" i="1"/>
  <c r="CJ20" i="1"/>
  <c r="CJ23" i="1"/>
  <c r="CJ30" i="1"/>
  <c r="CJ35" i="1"/>
  <c r="CI9" i="1"/>
  <c r="CI50" i="1"/>
  <c r="CH15" i="1"/>
  <c r="CH23" i="1"/>
  <c r="CH31" i="1"/>
  <c r="CH39" i="1"/>
  <c r="CH55" i="1"/>
  <c r="CH71" i="1"/>
  <c r="CH45" i="1"/>
  <c r="CH16" i="1"/>
  <c r="CH24" i="1"/>
  <c r="CH32" i="1"/>
  <c r="CH40" i="1"/>
  <c r="CH48" i="1"/>
  <c r="CH56" i="1"/>
  <c r="CH64" i="1"/>
  <c r="CH72" i="1"/>
  <c r="CH61" i="1"/>
  <c r="CH17" i="1"/>
  <c r="CH25" i="1"/>
  <c r="CH33" i="1"/>
  <c r="CH41" i="1"/>
  <c r="CH49" i="1"/>
  <c r="CH57" i="1"/>
  <c r="CH65" i="1"/>
  <c r="CH9" i="1"/>
  <c r="CH13" i="1"/>
  <c r="CH10" i="1"/>
  <c r="CH18" i="1"/>
  <c r="CH26" i="1"/>
  <c r="CH34" i="1"/>
  <c r="CH42" i="1"/>
  <c r="CH58" i="1"/>
  <c r="CH66" i="1"/>
  <c r="CH37" i="1"/>
  <c r="CH11" i="1"/>
  <c r="CH19" i="1"/>
  <c r="CH27" i="1"/>
  <c r="CH35" i="1"/>
  <c r="CH43" i="1"/>
  <c r="CH51" i="1"/>
  <c r="CH59" i="1"/>
  <c r="CH67" i="1"/>
  <c r="CH21" i="1"/>
  <c r="CH12" i="1"/>
  <c r="CH20" i="1"/>
  <c r="CH28" i="1"/>
  <c r="CH36" i="1"/>
  <c r="CH44" i="1"/>
  <c r="CH52" i="1"/>
  <c r="CH60" i="1"/>
  <c r="CH68" i="1"/>
  <c r="CH29" i="1"/>
  <c r="CH69" i="1"/>
  <c r="CH14" i="1"/>
  <c r="CH22" i="1"/>
  <c r="CH30" i="1"/>
  <c r="CH38" i="1"/>
  <c r="CH46" i="1"/>
  <c r="CH54" i="1"/>
  <c r="CH62" i="1"/>
  <c r="CH70" i="1"/>
  <c r="CH47" i="1"/>
  <c r="CH63" i="1"/>
  <c r="CH53" i="1"/>
  <c r="CH50" i="1"/>
  <c r="CI66" i="1"/>
  <c r="CI56" i="1"/>
  <c r="CI47" i="1"/>
  <c r="CI67" i="1"/>
  <c r="CI27" i="1"/>
  <c r="CI52" i="1"/>
  <c r="CI21" i="1"/>
  <c r="CI57" i="1"/>
  <c r="CI33" i="1"/>
  <c r="CI35" i="1"/>
  <c r="CI70" i="1"/>
  <c r="CI13" i="1"/>
  <c r="CI54" i="1"/>
  <c r="CI71" i="1"/>
  <c r="CI61" i="1"/>
  <c r="CI51" i="1"/>
  <c r="CI44" i="1"/>
  <c r="CI43" i="1"/>
  <c r="CI32" i="1"/>
  <c r="CI20" i="1"/>
  <c r="CI10" i="1"/>
  <c r="CI22" i="1"/>
  <c r="CI63" i="1"/>
  <c r="CI65" i="1"/>
  <c r="CI40" i="1"/>
  <c r="CI68" i="1"/>
  <c r="CI30" i="1"/>
  <c r="CI11" i="1"/>
  <c r="CI62" i="1"/>
  <c r="CI58" i="1"/>
  <c r="CI37" i="1"/>
  <c r="CI17" i="1"/>
  <c r="CI26" i="1"/>
  <c r="CI12" i="1"/>
  <c r="CI59" i="1"/>
  <c r="CI24" i="1"/>
  <c r="CI38" i="1"/>
  <c r="CI18" i="1"/>
  <c r="CI64" i="1"/>
  <c r="CI69" i="1"/>
  <c r="CI48" i="1"/>
  <c r="CI34" i="1"/>
  <c r="CI31" i="1"/>
  <c r="CI19" i="1"/>
  <c r="CI49" i="1"/>
  <c r="CI23" i="1"/>
  <c r="CI72" i="1"/>
  <c r="CI14" i="1"/>
  <c r="CI53" i="1"/>
  <c r="CI42" i="1"/>
  <c r="CI39" i="1"/>
  <c r="CI28" i="1"/>
  <c r="CI46" i="1"/>
  <c r="CI29" i="1"/>
  <c r="CI15" i="1"/>
  <c r="CI60" i="1"/>
  <c r="CI25" i="1"/>
  <c r="CI41" i="1"/>
  <c r="CI16" i="1"/>
  <c r="CI55" i="1"/>
  <c r="CI45" i="1"/>
  <c r="CI36" i="1"/>
  <c r="CG70" i="1"/>
  <c r="CG61" i="1"/>
  <c r="CG57" i="1"/>
  <c r="CG54" i="1"/>
  <c r="CG48" i="1"/>
  <c r="CG43" i="1"/>
  <c r="CG35" i="1"/>
  <c r="CG27" i="1"/>
  <c r="CG23" i="1"/>
  <c r="CG20" i="1"/>
  <c r="CG11" i="1"/>
  <c r="CG67" i="1"/>
  <c r="CG45" i="1"/>
  <c r="CG40" i="1"/>
  <c r="CG32" i="1"/>
  <c r="CG17" i="1"/>
  <c r="CG65" i="1"/>
  <c r="CG38" i="1"/>
  <c r="CG30" i="1"/>
  <c r="CG72" i="1"/>
  <c r="CG64" i="1"/>
  <c r="CG59" i="1"/>
  <c r="CG53" i="1"/>
  <c r="CG50" i="1"/>
  <c r="CG37" i="1"/>
  <c r="CG29" i="1"/>
  <c r="CG26" i="1"/>
  <c r="CG22" i="1"/>
  <c r="CG13" i="1"/>
  <c r="CG69" i="1"/>
  <c r="CG60" i="1"/>
  <c r="CG51" i="1"/>
  <c r="CG47" i="1"/>
  <c r="CG42" i="1"/>
  <c r="CG34" i="1"/>
  <c r="CG19" i="1"/>
  <c r="CG16" i="1"/>
  <c r="CG10" i="1"/>
  <c r="CG56" i="1"/>
  <c r="CG66" i="1"/>
  <c r="CG63" i="1"/>
  <c r="CG52" i="1"/>
  <c r="CG44" i="1"/>
  <c r="CG39" i="1"/>
  <c r="CG31" i="1"/>
  <c r="CG25" i="1"/>
  <c r="CG71" i="1"/>
  <c r="CG58" i="1"/>
  <c r="CG49" i="1"/>
  <c r="CG36" i="1"/>
  <c r="CG28" i="1"/>
  <c r="CG21" i="1"/>
  <c r="CG15" i="1"/>
  <c r="CG12" i="1"/>
  <c r="CG14" i="1"/>
  <c r="CG68" i="1"/>
  <c r="CG62" i="1"/>
  <c r="CG55" i="1"/>
  <c r="CG46" i="1"/>
  <c r="CG41" i="1"/>
  <c r="CG33" i="1"/>
  <c r="CG24" i="1"/>
  <c r="CG18" i="1"/>
  <c r="CK72" i="1"/>
  <c r="CK64" i="1"/>
  <c r="CK59" i="1"/>
  <c r="CK53" i="1"/>
  <c r="CK50" i="1"/>
  <c r="CK37" i="1"/>
  <c r="CK29" i="1"/>
  <c r="CK26" i="1"/>
  <c r="CK22" i="1"/>
  <c r="CK13" i="1"/>
  <c r="CK32" i="1"/>
  <c r="CK69" i="1"/>
  <c r="CK60" i="1"/>
  <c r="CK51" i="1"/>
  <c r="CK47" i="1"/>
  <c r="CK42" i="1"/>
  <c r="CK34" i="1"/>
  <c r="CK19" i="1"/>
  <c r="CK16" i="1"/>
  <c r="CK10" i="1"/>
  <c r="CK40" i="1"/>
  <c r="CK66" i="1"/>
  <c r="CK63" i="1"/>
  <c r="CK52" i="1"/>
  <c r="CK44" i="1"/>
  <c r="CK39" i="1"/>
  <c r="CK31" i="1"/>
  <c r="CK25" i="1"/>
  <c r="CK45" i="1"/>
  <c r="CK71" i="1"/>
  <c r="CK58" i="1"/>
  <c r="CK49" i="1"/>
  <c r="CK36" i="1"/>
  <c r="CK28" i="1"/>
  <c r="CK21" i="1"/>
  <c r="CK15" i="1"/>
  <c r="CK12" i="1"/>
  <c r="CK17" i="1"/>
  <c r="CK68" i="1"/>
  <c r="CK62" i="1"/>
  <c r="CK55" i="1"/>
  <c r="CK46" i="1"/>
  <c r="CK41" i="1"/>
  <c r="CK33" i="1"/>
  <c r="CK24" i="1"/>
  <c r="CK18" i="1"/>
  <c r="CK65" i="1"/>
  <c r="CK56" i="1"/>
  <c r="CK38" i="1"/>
  <c r="CK30" i="1"/>
  <c r="CK14" i="1"/>
  <c r="CK67" i="1"/>
  <c r="CK70" i="1"/>
  <c r="CK61" i="1"/>
  <c r="CK57" i="1"/>
  <c r="CK54" i="1"/>
  <c r="CK48" i="1"/>
  <c r="CK43" i="1"/>
  <c r="CK35" i="1"/>
  <c r="CK27" i="1"/>
  <c r="CK23" i="1"/>
  <c r="CK20" i="1"/>
  <c r="CK11" i="1"/>
</calcChain>
</file>

<file path=xl/comments1.xml><?xml version="1.0" encoding="utf-8"?>
<comments xmlns="http://schemas.openxmlformats.org/spreadsheetml/2006/main">
  <authors>
    <author>Diego Sustaita</author>
  </authors>
  <commentList>
    <comment ref="BN74" authorId="0" shapeId="0">
      <text>
        <r>
          <rPr>
            <b/>
            <sz val="9"/>
            <color indexed="81"/>
            <rFont val="Tahoma"/>
            <family val="2"/>
          </rPr>
          <t>Diego Sustaita:</t>
        </r>
        <r>
          <rPr>
            <sz val="9"/>
            <color indexed="81"/>
            <rFont val="Tahoma"/>
            <family val="2"/>
          </rPr>
          <t xml:space="preserve">
Originaly equation (=(BF$43*AV3)+(BF$43*(AU3^2)) is INCORRECT; should be the VECTOR sum of at and ac, using pythagorean theorem. FIXED here.</t>
        </r>
      </text>
    </comment>
    <comment ref="BN140" authorId="0" shapeId="0">
      <text>
        <r>
          <rPr>
            <b/>
            <sz val="9"/>
            <color indexed="81"/>
            <rFont val="Tahoma"/>
            <family val="2"/>
          </rPr>
          <t>Diego Sustaita:</t>
        </r>
        <r>
          <rPr>
            <sz val="9"/>
            <color indexed="81"/>
            <rFont val="Tahoma"/>
            <family val="2"/>
          </rPr>
          <t xml:space="preserve">
Originaly equation (=(BF$43*AV3)+(BF$43*(AU3^2)) is INCORRECT; should be the VECTOR sum of at and ac, using pythagorean theorem. FIXED here.</t>
        </r>
      </text>
    </comment>
    <comment ref="BN206" authorId="0" shapeId="0">
      <text>
        <r>
          <rPr>
            <b/>
            <sz val="9"/>
            <color indexed="81"/>
            <rFont val="Tahoma"/>
            <family val="2"/>
          </rPr>
          <t>Diego Sustaita:</t>
        </r>
        <r>
          <rPr>
            <sz val="9"/>
            <color indexed="81"/>
            <rFont val="Tahoma"/>
            <family val="2"/>
          </rPr>
          <t xml:space="preserve">
Originaly equation (=(BF$43*AV3)+(BF$43*(AU3^2)) is INCORRECT; should be the VECTOR sum of at and ac, using pythagorean theorem. FIXED here.</t>
        </r>
      </text>
    </comment>
    <comment ref="BN272" authorId="0" shapeId="0">
      <text>
        <r>
          <rPr>
            <b/>
            <sz val="9"/>
            <color indexed="81"/>
            <rFont val="Tahoma"/>
            <family val="2"/>
          </rPr>
          <t>Diego Sustaita:</t>
        </r>
        <r>
          <rPr>
            <sz val="9"/>
            <color indexed="81"/>
            <rFont val="Tahoma"/>
            <family val="2"/>
          </rPr>
          <t xml:space="preserve">
Originaly equation (=(BF$43*AV3)+(BF$43*(AU3^2)) is INCORRECT; should be the VECTOR sum of at and ac, using pythagorean theorem. FIXED here.</t>
        </r>
      </text>
    </comment>
  </commentList>
</comments>
</file>

<file path=xl/sharedStrings.xml><?xml version="1.0" encoding="utf-8"?>
<sst xmlns="http://schemas.openxmlformats.org/spreadsheetml/2006/main" count="511" uniqueCount="421">
  <si>
    <t>Rand1</t>
  </si>
  <si>
    <t>929m_mouse2_02-22-11_ForReAnalysis_Rand1:0000001_16</t>
  </si>
  <si>
    <t>929m_mouse2_02-22-11_ForReAnalysis_Rand1:00000002_5</t>
  </si>
  <si>
    <t>929m_mouse2_02-22-11_ForReAnalysis_Rand1:0000002_22</t>
  </si>
  <si>
    <t>929m_mouse2_02-22-11_ForReAnalysis_Rand1:0000002_36</t>
  </si>
  <si>
    <t>929m_mouse2_02-22-11_ForReAnalysis_Rand1:00000003_3</t>
  </si>
  <si>
    <t>929m_mouse2_02-22-11_ForReAnalysis_Rand1:0000003_30</t>
  </si>
  <si>
    <t>929m_mouse2_02-22-11_ForReAnalysis_Rand1:0000004_33</t>
  </si>
  <si>
    <t>929m_mouse2_02-22-11_ForReAnalysis_Rand1:0000004_55</t>
  </si>
  <si>
    <t>929m_mouse2_02-22-11_ForReAnalysis_Rand1:0000006_23</t>
  </si>
  <si>
    <t>929m_mouse2_02-22-11_ForReAnalysis_Rand1:0000006_48</t>
  </si>
  <si>
    <t>929m_mouse2_02-22-11_ForReAnalysis_Rand1:0000007_58</t>
  </si>
  <si>
    <t>929m_mouse2_02-22-11_ForReAnalysis_Rand1:0000008_59</t>
  </si>
  <si>
    <t>929m_mouse2_02-22-11_ForReAnalysis_Rand1:0000009_51</t>
  </si>
  <si>
    <t>929m_mouse2_02-22-11_ForReAnalysis_Rand1:0000010_53</t>
  </si>
  <si>
    <t>929m_mouse2_02-22-11_ForReAnalysis_Rand1:0000011_13</t>
  </si>
  <si>
    <t>929m_mouse2_02-22-11_ForReAnalysis_Rand1:00000012_4</t>
  </si>
  <si>
    <t>929m_mouse2_02-22-11_ForReAnalysis_Rand1:0000012_21</t>
  </si>
  <si>
    <t>929m_mouse2_02-22-11_ForReAnalysis_Rand1:0000012_24</t>
  </si>
  <si>
    <t>929m_mouse2_02-22-11_ForReAnalysis_Rand1:0000013_56</t>
  </si>
  <si>
    <t>929m_mouse2_02-22-11_ForReAnalysis_Rand1:0000013_61</t>
  </si>
  <si>
    <t>929m_mouse2_02-22-11_ForReAnalysis_Rand1:0000015_46</t>
  </si>
  <si>
    <t>929m_mouse2_02-22-11_ForReAnalysis_Rand1:00000017_9</t>
  </si>
  <si>
    <t>929m_mouse2_02-22-11_ForReAnalysis_Rand1:0000017_11</t>
  </si>
  <si>
    <t>929m_mouse2_02-22-11_ForReAnalysis_Rand1:0000017_42</t>
  </si>
  <si>
    <t>929m_mouse2_02-22-11_ForReAnalysis_Rand1:0000019_41</t>
  </si>
  <si>
    <t>929m_mouse2_02-22-11_ForReAnalysis_Rand1:0000019_45</t>
  </si>
  <si>
    <t>929m_mouse2_02-22-11_ForReAnalysis_Rand1:00000020_6</t>
  </si>
  <si>
    <t>929m_mouse2_02-22-11_ForReAnalysis_Rand1:00000021_7</t>
  </si>
  <si>
    <t>929m_mouse2_02-22-11_ForReAnalysis_Rand1:00000022_2</t>
  </si>
  <si>
    <t>929m_mouse2_02-22-11_ForReAnalysis_Rand1:0000023_37</t>
  </si>
  <si>
    <t>929m_mouse2_02-22-11_ForReAnalysis_Rand1:0000023_60</t>
  </si>
  <si>
    <t>929m_mouse2_02-22-11_ForReAnalysis_Rand1:0000026_44</t>
  </si>
  <si>
    <t>929m_mouse2_02-22-11_ForReAnalysis_Rand1:0000027_14</t>
  </si>
  <si>
    <t>929m_mouse2_02-22-11_ForReAnalysis_Rand1:0000027_32</t>
  </si>
  <si>
    <t>929m_mouse2_02-22-11_ForReAnalysis_Rand1:0000027_35</t>
  </si>
  <si>
    <t>929m_mouse2_02-22-11_ForReAnalysis_Rand1:0000028_34</t>
  </si>
  <si>
    <t>929m_mouse2_02-22-11_ForReAnalysis_Rand1:0000029_17</t>
  </si>
  <si>
    <t>929m_mouse2_02-22-11_ForReAnalysis_Rand1:0000034_49</t>
  </si>
  <si>
    <t>929m_mouse2_02-22-11_ForReAnalysis_Rand1:0000035_20</t>
  </si>
  <si>
    <t>929m_mouse2_02-22-11_ForReAnalysis_Rand1:0000037_47</t>
  </si>
  <si>
    <t>929m_mouse2_02-22-11_ForReAnalysis_Rand1:0000037_57</t>
  </si>
  <si>
    <t>929m_mouse2_02-22-11_ForReAnalysis_Rand1:0000039_25</t>
  </si>
  <si>
    <t>929m_mouse2_02-22-11_ForReAnalysis_Rand1:00000041_8</t>
  </si>
  <si>
    <t>929m_mouse2_02-22-11_ForReAnalysis_Rand1:0000041_52</t>
  </si>
  <si>
    <t>929m_mouse2_02-22-11_ForReAnalysis_Rand1:00000042_1</t>
  </si>
  <si>
    <t>929m_mouse2_02-22-11_ForReAnalysis_Rand1:0000042_64</t>
  </si>
  <si>
    <t>929m_mouse2_02-22-11_ForReAnalysis_Rand1:0000046_10</t>
  </si>
  <si>
    <t>929m_mouse2_02-22-11_ForReAnalysis_Rand1:0000047_27</t>
  </si>
  <si>
    <t>929m_mouse2_02-22-11_ForReAnalysis_Rand1:0000049_40</t>
  </si>
  <si>
    <t>929m_mouse2_02-22-11_ForReAnalysis_Rand1:0000049_62</t>
  </si>
  <si>
    <t>929m_mouse2_02-22-11_ForReAnalysis_Rand1:0000050_15</t>
  </si>
  <si>
    <t>929m_mouse2_02-22-11_ForReAnalysis_Rand1:0000050_18</t>
  </si>
  <si>
    <t>929m_mouse2_02-22-11_ForReAnalysis_Rand1:0000050_54</t>
  </si>
  <si>
    <t>929m_mouse2_02-22-11_ForReAnalysis_Rand1:0000051_38</t>
  </si>
  <si>
    <t>929m_mouse2_02-22-11_ForReAnalysis_Rand1:0000053_19</t>
  </si>
  <si>
    <t>929m_mouse2_02-22-11_ForReAnalysis_Rand1:0000053_26</t>
  </si>
  <si>
    <t>929m_mouse2_02-22-11_ForReAnalysis_Rand1:0000053_39</t>
  </si>
  <si>
    <t>929m_mouse2_02-22-11_ForReAnalysis_Rand1:0000054_43</t>
  </si>
  <si>
    <t>929m_mouse2_02-22-11_ForReAnalysis_Rand1:0000055_31</t>
  </si>
  <si>
    <t>929m_mouse2_02-22-11_ForReAnalysis_Rand1:0000058_28</t>
  </si>
  <si>
    <t>929m_mouse2_02-22-11_ForReAnalysis_Rand1:0000059_29</t>
  </si>
  <si>
    <t>929m_mouse2_02-22-11_ForReAnalysis_Rand1:0000059_50</t>
  </si>
  <si>
    <t>929m_mouse2_02-22-11_ForReAnalysis_Rand1:0000061_63</t>
  </si>
  <si>
    <t>929m_mouse2_02-22-11_ForReAnalysis_Rand1:0000063_12</t>
  </si>
  <si>
    <t>Calibration = 14.0322 pix/cm</t>
  </si>
  <si>
    <t>Image</t>
  </si>
  <si>
    <t>BeakCentX</t>
  </si>
  <si>
    <t>BeakCentY</t>
  </si>
  <si>
    <t>RmaskX</t>
  </si>
  <si>
    <t>RmaskY</t>
  </si>
  <si>
    <t>RumpX</t>
  </si>
  <si>
    <t>RumpY</t>
  </si>
  <si>
    <t>RostX</t>
  </si>
  <si>
    <t>RostY</t>
  </si>
  <si>
    <t>BeakCentX (cm)</t>
  </si>
  <si>
    <t>BeakCentY (cm)</t>
  </si>
  <si>
    <t>RmaskX (cm)</t>
  </si>
  <si>
    <t>RmaskY (cm)</t>
  </si>
  <si>
    <t>RostX (cm)</t>
  </si>
  <si>
    <t>RostY (cm)</t>
  </si>
  <si>
    <t>RumpX (cm)</t>
  </si>
  <si>
    <t>RumpY (cm)</t>
  </si>
  <si>
    <t>ShrikeHeadLine (cm)</t>
  </si>
  <si>
    <t>MouseBodyLine (cm)</t>
  </si>
  <si>
    <t>MouseHeadLine (cm)</t>
  </si>
  <si>
    <t>ShrikeHeadAngle (°)</t>
  </si>
  <si>
    <t>MouseBodyAngle (°)</t>
  </si>
  <si>
    <t>MouseHeadAngle (°)</t>
  </si>
  <si>
    <t>Time (s)</t>
  </si>
  <si>
    <t>OriginalImageID</t>
  </si>
  <si>
    <t>LmaskX</t>
  </si>
  <si>
    <t>LmaskY</t>
  </si>
  <si>
    <t>LmaskX (cm)</t>
  </si>
  <si>
    <t>LmaskY (cm)</t>
  </si>
  <si>
    <t>RmaskAngle(°)</t>
  </si>
  <si>
    <t>LmaskAngle(°)</t>
  </si>
  <si>
    <t>time</t>
  </si>
  <si>
    <t>butfilt1</t>
  </si>
  <si>
    <t>velocity</t>
  </si>
  <si>
    <t>acceleration</t>
  </si>
  <si>
    <t>data1</t>
  </si>
  <si>
    <t>data2</t>
  </si>
  <si>
    <t>butfilt2</t>
  </si>
  <si>
    <t>data3</t>
  </si>
  <si>
    <t>butfilt3</t>
  </si>
  <si>
    <t>Torque for ~17 g mouse</t>
  </si>
  <si>
    <t>G-units</t>
  </si>
  <si>
    <t>ω</t>
  </si>
  <si>
    <t>α</t>
  </si>
  <si>
    <t>Rand2</t>
  </si>
  <si>
    <t>929m_mouse2_02-22-11_ForReAnalysis_Rand2:0000000_46</t>
  </si>
  <si>
    <t>929m_mouse2_02-22-11_ForReAnalysis_Rand2:0000001_62</t>
  </si>
  <si>
    <t>929m_mouse2_02-22-11_ForReAnalysis_Rand2:0000002_56</t>
  </si>
  <si>
    <t>929m_mouse2_02-22-11_ForReAnalysis_Rand2:0000003_12</t>
  </si>
  <si>
    <t>929m_mouse2_02-22-11_ForReAnalysis_Rand2:0000004_26</t>
  </si>
  <si>
    <t>929m_mouse2_02-22-11_ForReAnalysis_Rand2:0000004_27</t>
  </si>
  <si>
    <t>929m_mouse2_02-22-11_ForReAnalysis_Rand2:0000005_24</t>
  </si>
  <si>
    <t>929m_mouse2_02-22-11_ForReAnalysis_Rand2:0000005_40</t>
  </si>
  <si>
    <t>929m_mouse2_02-22-11_ForReAnalysis_Rand2:00000006_9</t>
  </si>
  <si>
    <t>929m_mouse2_02-22-11_ForReAnalysis_Rand2:0000006_13</t>
  </si>
  <si>
    <t>929m_mouse2_02-22-11_ForReAnalysis_Rand2:0000006_55</t>
  </si>
  <si>
    <t>929m_mouse2_02-22-11_ForReAnalysis_Rand2:0000007_15</t>
  </si>
  <si>
    <t>929m_mouse2_02-22-11_ForReAnalysis_Rand2:0000009_36</t>
  </si>
  <si>
    <t>929m_mouse2_02-22-11_ForReAnalysis_Rand2:0000010_60</t>
  </si>
  <si>
    <t>929m_mouse2_02-22-11_ForReAnalysis_Rand2:0000011_50</t>
  </si>
  <si>
    <t>929m_mouse2_02-22-11_ForReAnalysis_Rand2:0000011_63</t>
  </si>
  <si>
    <t>929m_mouse2_02-22-11_ForReAnalysis_Rand2:0000012_34</t>
  </si>
  <si>
    <t>929m_mouse2_02-22-11_ForReAnalysis_Rand2:0000012_51</t>
  </si>
  <si>
    <t>929m_mouse2_02-22-11_ForReAnalysis_Rand2:0000012_57</t>
  </si>
  <si>
    <t>929m_mouse2_02-22-11_ForReAnalysis_Rand2:0000013_14</t>
  </si>
  <si>
    <t>929m_mouse2_02-22-11_ForReAnalysis_Rand2:0000013_20</t>
  </si>
  <si>
    <t>929m_mouse2_02-22-11_ForReAnalysis_Rand2:0000017_16</t>
  </si>
  <si>
    <t>929m_mouse2_02-22-11_ForReAnalysis_Rand2:0000018_33</t>
  </si>
  <si>
    <t>929m_mouse2_02-22-11_ForReAnalysis_Rand2:0000022_23</t>
  </si>
  <si>
    <t>929m_mouse2_02-22-11_ForReAnalysis_Rand2:0000023_38</t>
  </si>
  <si>
    <t>929m_mouse2_02-22-11_ForReAnalysis_Rand2:0000023_54</t>
  </si>
  <si>
    <t>929m_mouse2_02-22-11_ForReAnalysis_Rand2:0000025_18</t>
  </si>
  <si>
    <t>929m_mouse2_02-22-11_ForReAnalysis_Rand2:0000028_22</t>
  </si>
  <si>
    <t>929m_mouse2_02-22-11_ForReAnalysis_Rand2:0000029_43</t>
  </si>
  <si>
    <t>929m_mouse2_02-22-11_ForReAnalysis_Rand2:0000030_53</t>
  </si>
  <si>
    <t>929m_mouse2_02-22-11_ForReAnalysis_Rand2:00000031_7</t>
  </si>
  <si>
    <t>929m_mouse2_02-22-11_ForReAnalysis_Rand2:0000031_61</t>
  </si>
  <si>
    <t>929m_mouse2_02-22-11_ForReAnalysis_Rand2:0000032_29</t>
  </si>
  <si>
    <t>929m_mouse2_02-22-11_ForReAnalysis_Rand2:0000032_42</t>
  </si>
  <si>
    <t>929m_mouse2_02-22-11_ForReAnalysis_Rand2:0000034_30</t>
  </si>
  <si>
    <t>929m_mouse2_02-22-11_ForReAnalysis_Rand2:0000034_45</t>
  </si>
  <si>
    <t>929m_mouse2_02-22-11_ForReAnalysis_Rand2:0000034_59</t>
  </si>
  <si>
    <t>929m_mouse2_02-22-11_ForReAnalysis_Rand2:0000036_21</t>
  </si>
  <si>
    <t>929m_mouse2_02-22-11_ForReAnalysis_Rand2:0000037_41</t>
  </si>
  <si>
    <t>929m_mouse2_02-22-11_ForReAnalysis_Rand2:0000037_58</t>
  </si>
  <si>
    <t>929m_mouse2_02-22-11_ForReAnalysis_Rand2:0000038_47</t>
  </si>
  <si>
    <t>929m_mouse2_02-22-11_ForReAnalysis_Rand2:0000040_19</t>
  </si>
  <si>
    <t>929m_mouse2_02-22-11_ForReAnalysis_Rand2:00000041_3</t>
  </si>
  <si>
    <t>929m_mouse2_02-22-11_ForReAnalysis_Rand2:0000041_11</t>
  </si>
  <si>
    <t>929m_mouse2_02-22-11_ForReAnalysis_Rand2:0000042_32</t>
  </si>
  <si>
    <t>929m_mouse2_02-22-11_ForReAnalysis_Rand2:00000043_4</t>
  </si>
  <si>
    <t>929m_mouse2_02-22-11_ForReAnalysis_Rand2:0000044_35</t>
  </si>
  <si>
    <t>929m_mouse2_02-22-11_ForReAnalysis_Rand2:0000044_44</t>
  </si>
  <si>
    <t>929m_mouse2_02-22-11_ForReAnalysis_Rand2:0000046_10</t>
  </si>
  <si>
    <t>929m_mouse2_02-22-11_ForReAnalysis_Rand2:0000047_17</t>
  </si>
  <si>
    <t>929m_mouse2_02-22-11_ForReAnalysis_Rand2:0000047_39</t>
  </si>
  <si>
    <t>929m_mouse2_02-22-11_ForReAnalysis_Rand2:00000050_6</t>
  </si>
  <si>
    <t>929m_mouse2_02-22-11_ForReAnalysis_Rand2:0000051_25</t>
  </si>
  <si>
    <t>929m_mouse2_02-22-11_ForReAnalysis_Rand2:0000051_49</t>
  </si>
  <si>
    <t>929m_mouse2_02-22-11_ForReAnalysis_Rand2:0000053_48</t>
  </si>
  <si>
    <t>929m_mouse2_02-22-11_ForReAnalysis_Rand2:0000055_31</t>
  </si>
  <si>
    <t>929m_mouse2_02-22-11_ForReAnalysis_Rand2:00000056_1</t>
  </si>
  <si>
    <t>929m_mouse2_02-22-11_ForReAnalysis_Rand2:00000059_5</t>
  </si>
  <si>
    <t>929m_mouse2_02-22-11_ForReAnalysis_Rand2:0000059_37</t>
  </si>
  <si>
    <t>929m_mouse2_02-22-11_ForReAnalysis_Rand2:00000060_2</t>
  </si>
  <si>
    <t>929m_mouse2_02-22-11_ForReAnalysis_Rand2:0000060_52</t>
  </si>
  <si>
    <t>929m_mouse2_02-22-11_ForReAnalysis_Rand2:00000062_8</t>
  </si>
  <si>
    <t>929m_mouse2_02-22-11_ForReAnalysis_Rand2:0000064_28</t>
  </si>
  <si>
    <t>929m_mouse2_02-22-11_ForReAnalysis_Rand2:0000064_64</t>
  </si>
  <si>
    <t>data4</t>
  </si>
  <si>
    <t>butfilt4</t>
  </si>
  <si>
    <t>data5</t>
  </si>
  <si>
    <t>butfilt5</t>
  </si>
  <si>
    <t>data6</t>
  </si>
  <si>
    <t>butfilt6</t>
  </si>
  <si>
    <t>time4</t>
  </si>
  <si>
    <t>Peaks:</t>
  </si>
  <si>
    <t>929m_mouse2_02-22-11_ForReAnalysis_Rand3:00000001_8</t>
  </si>
  <si>
    <t>929m_mouse2_02-22-11_ForReAnalysis_Rand3:0000001_22</t>
  </si>
  <si>
    <t>929m_mouse2_02-22-11_ForReAnalysis_Rand3:0000002_54</t>
  </si>
  <si>
    <t>929m_mouse2_02-22-11_ForReAnalysis_Rand3:0000003_18</t>
  </si>
  <si>
    <t>929m_mouse2_02-22-11_ForReAnalysis_Rand3:00000004_9</t>
  </si>
  <si>
    <t>929m_mouse2_02-22-11_ForReAnalysis_Rand3:0000004_53</t>
  </si>
  <si>
    <t>929m_mouse2_02-22-11_ForReAnalysis_Rand3:0000005_36</t>
  </si>
  <si>
    <t>929m_mouse2_02-22-11_ForReAnalysis_Rand3:0000005_47</t>
  </si>
  <si>
    <t>929m_mouse2_02-22-11_ForReAnalysis_Rand3:0000006_25</t>
  </si>
  <si>
    <t>929m_mouse2_02-22-11_ForReAnalysis_Rand3:0000006_27</t>
  </si>
  <si>
    <t>929m_mouse2_02-22-11_ForReAnalysis_Rand3:0000007_16</t>
  </si>
  <si>
    <t>929m_mouse2_02-22-11_ForReAnalysis_Rand3:0000007_44</t>
  </si>
  <si>
    <t>929m_mouse2_02-22-11_ForReAnalysis_Rand3:0000008_56</t>
  </si>
  <si>
    <t>929m_mouse2_02-22-11_ForReAnalysis_Rand3:0000009_28</t>
  </si>
  <si>
    <t>929m_mouse2_02-22-11_ForReAnalysis_Rand3:0000009_31</t>
  </si>
  <si>
    <t>929m_mouse2_02-22-11_ForReAnalysis_Rand3:0000010_26</t>
  </si>
  <si>
    <t>929m_mouse2_02-22-11_ForReAnalysis_Rand3:0000011_40</t>
  </si>
  <si>
    <t>929m_mouse2_02-22-11_ForReAnalysis_Rand3:00000012_3</t>
  </si>
  <si>
    <t>929m_mouse2_02-22-11_ForReAnalysis_Rand3:0000014_64</t>
  </si>
  <si>
    <t>929m_mouse2_02-22-11_ForReAnalysis_Rand3:0000015_50</t>
  </si>
  <si>
    <t>929m_mouse2_02-22-11_ForReAnalysis_Rand3:00000016_1</t>
  </si>
  <si>
    <t>929m_mouse2_02-22-11_ForReAnalysis_Rand3:0000016_52</t>
  </si>
  <si>
    <t>929m_mouse2_02-22-11_ForReAnalysis_Rand3:0000020_10</t>
  </si>
  <si>
    <t>929m_mouse2_02-22-11_ForReAnalysis_Rand3:0000021_23</t>
  </si>
  <si>
    <t>929m_mouse2_02-22-11_ForReAnalysis_Rand3:0000021_24</t>
  </si>
  <si>
    <t>929m_mouse2_02-22-11_ForReAnalysis_Rand3:0000021_38</t>
  </si>
  <si>
    <t>929m_mouse2_02-22-11_ForReAnalysis_Rand3:00000022_2</t>
  </si>
  <si>
    <t>929m_mouse2_02-22-11_ForReAnalysis_Rand3:0000025_41</t>
  </si>
  <si>
    <t>929m_mouse2_02-22-11_ForReAnalysis_Rand3:0000027_11</t>
  </si>
  <si>
    <t>929m_mouse2_02-22-11_ForReAnalysis_Rand3:0000027_49</t>
  </si>
  <si>
    <t>929m_mouse2_02-22-11_ForReAnalysis_Rand3:0000028_32</t>
  </si>
  <si>
    <t>929m_mouse2_02-22-11_ForReAnalysis_Rand3:00000030_7</t>
  </si>
  <si>
    <t>929m_mouse2_02-22-11_ForReAnalysis_Rand3:0000030_60</t>
  </si>
  <si>
    <t>929m_mouse2_02-22-11_ForReAnalysis_Rand3:0000031_51</t>
  </si>
  <si>
    <t>929m_mouse2_02-22-11_ForReAnalysis_Rand3:0000032_35</t>
  </si>
  <si>
    <t>929m_mouse2_02-22-11_ForReAnalysis_Rand3:0000034_33</t>
  </si>
  <si>
    <t>929m_mouse2_02-22-11_ForReAnalysis_Rand3:0000034_46</t>
  </si>
  <si>
    <t>929m_mouse2_02-22-11_ForReAnalysis_Rand3:0000036_45</t>
  </si>
  <si>
    <t>929m_mouse2_02-22-11_ForReAnalysis_Rand3:0000036_59</t>
  </si>
  <si>
    <t>929m_mouse2_02-22-11_ForReAnalysis_Rand3:0000038_17</t>
  </si>
  <si>
    <t>929m_mouse2_02-22-11_ForReAnalysis_Rand3:0000039_13</t>
  </si>
  <si>
    <t>929m_mouse2_02-22-11_ForReAnalysis_Rand3:0000039_14</t>
  </si>
  <si>
    <t>929m_mouse2_02-22-11_ForReAnalysis_Rand3:0000039_20</t>
  </si>
  <si>
    <t>929m_mouse2_02-22-11_ForReAnalysis_Rand3:0000039_34</t>
  </si>
  <si>
    <t>929m_mouse2_02-22-11_ForReAnalysis_Rand3:0000043_12</t>
  </si>
  <si>
    <t>929m_mouse2_02-22-11_ForReAnalysis_Rand3:0000043_55</t>
  </si>
  <si>
    <t>929m_mouse2_02-22-11_ForReAnalysis_Rand3:00000045_5</t>
  </si>
  <si>
    <t>929m_mouse2_02-22-11_ForReAnalysis_Rand3:0000046_63</t>
  </si>
  <si>
    <t>929m_mouse2_02-22-11_ForReAnalysis_Rand3:0000047_37</t>
  </si>
  <si>
    <t>929m_mouse2_02-22-11_ForReAnalysis_Rand3:0000048_29</t>
  </si>
  <si>
    <t>929m_mouse2_02-22-11_ForReAnalysis_Rand3:0000049_61</t>
  </si>
  <si>
    <t>929m_mouse2_02-22-11_ForReAnalysis_Rand3:00000051_4</t>
  </si>
  <si>
    <t>929m_mouse2_02-22-11_ForReAnalysis_Rand3:0000051_58</t>
  </si>
  <si>
    <t>929m_mouse2_02-22-11_ForReAnalysis_Rand3:0000053_15</t>
  </si>
  <si>
    <t>929m_mouse2_02-22-11_ForReAnalysis_Rand3:0000053_48</t>
  </si>
  <si>
    <t>929m_mouse2_02-22-11_ForReAnalysis_Rand3:0000054_19</t>
  </si>
  <si>
    <t>929m_mouse2_02-22-11_ForReAnalysis_Rand3:0000054_30</t>
  </si>
  <si>
    <t>929m_mouse2_02-22-11_ForReAnalysis_Rand3:0000054_39</t>
  </si>
  <si>
    <t>929m_mouse2_02-22-11_ForReAnalysis_Rand3:0000056_21</t>
  </si>
  <si>
    <t>929m_mouse2_02-22-11_ForReAnalysis_Rand3:00000060_6</t>
  </si>
  <si>
    <t>929m_mouse2_02-22-11_ForReAnalysis_Rand3:0000060_62</t>
  </si>
  <si>
    <t>929m_mouse2_02-22-11_ForReAnalysis_Rand3:0000063_43</t>
  </si>
  <si>
    <t>929m_mouse2_02-22-11_ForReAnalysis_Rand3:0000064_57</t>
  </si>
  <si>
    <t>Rand3</t>
  </si>
  <si>
    <t>929m_mouse2_02-22-11_ForReAnalysis_Rand3:0000062_42</t>
  </si>
  <si>
    <t>time5</t>
  </si>
  <si>
    <t>data7</t>
  </si>
  <si>
    <t>butfilt7</t>
  </si>
  <si>
    <t>data8</t>
  </si>
  <si>
    <t>butfilt8</t>
  </si>
  <si>
    <t>data9</t>
  </si>
  <si>
    <t>butfilt9</t>
  </si>
  <si>
    <t>Rand5</t>
  </si>
  <si>
    <t>Rand4</t>
  </si>
  <si>
    <t>929m_mouse2_02-22-11_ForReAnalysis_Rand4:0000000_40</t>
  </si>
  <si>
    <t>929m_mouse2_02-22-11_ForReAnalysis_Rand4:0000001_34</t>
  </si>
  <si>
    <t>929m_mouse2_02-22-11_ForReAnalysis_Rand4:0000002_11</t>
  </si>
  <si>
    <t>929m_mouse2_02-22-11_ForReAnalysis_Rand4:0000004_51</t>
  </si>
  <si>
    <t>929m_mouse2_02-22-11_ForReAnalysis_Rand4:0000005_30</t>
  </si>
  <si>
    <t>929m_mouse2_02-22-11_ForReAnalysis_Rand4:0000005_38</t>
  </si>
  <si>
    <t>929m_mouse2_02-22-11_ForReAnalysis_Rand4:0000005_42</t>
  </si>
  <si>
    <t>929m_mouse2_02-22-11_ForReAnalysis_Rand4:0000006_32</t>
  </si>
  <si>
    <t>929m_mouse2_02-22-11_ForReAnalysis_Rand4:0000007_60</t>
  </si>
  <si>
    <t>929m_mouse2_02-22-11_ForReAnalysis_Rand4:0000010_14</t>
  </si>
  <si>
    <t>929m_mouse2_02-22-11_ForReAnalysis_Rand4:0000010_26</t>
  </si>
  <si>
    <t>929m_mouse2_02-22-11_ForReAnalysis_Rand4:0000010_64</t>
  </si>
  <si>
    <t>929m_mouse2_02-22-11_ForReAnalysis_Rand4:00000011_4</t>
  </si>
  <si>
    <t>929m_mouse2_02-22-11_ForReAnalysis_Rand4:0000011_27</t>
  </si>
  <si>
    <t>929m_mouse2_02-22-11_ForReAnalysis_Rand4:0000011_58</t>
  </si>
  <si>
    <t>929m_mouse2_02-22-11_ForReAnalysis_Rand4:0000013_43</t>
  </si>
  <si>
    <t>929m_mouse2_02-22-11_ForReAnalysis_Rand4:0000014_19</t>
  </si>
  <si>
    <t>929m_mouse2_02-22-11_ForReAnalysis_Rand4:0000014_23</t>
  </si>
  <si>
    <t>929m_mouse2_02-22-11_ForReAnalysis_Rand4:0000014_54</t>
  </si>
  <si>
    <t>929m_mouse2_02-22-11_ForReAnalysis_Rand4:0000015_49</t>
  </si>
  <si>
    <t>929m_mouse2_02-22-11_ForReAnalysis_Rand4:0000015_63</t>
  </si>
  <si>
    <t>929m_mouse2_02-22-11_ForReAnalysis_Rand4:0000019_36</t>
  </si>
  <si>
    <t>929m_mouse2_02-22-11_ForReAnalysis_Rand4:00000022_3</t>
  </si>
  <si>
    <t>929m_mouse2_02-22-11_ForReAnalysis_Rand4:00000022_5</t>
  </si>
  <si>
    <t>929m_mouse2_02-22-11_ForReAnalysis_Rand4:0000022_52</t>
  </si>
  <si>
    <t>929m_mouse2_02-22-11_ForReAnalysis_Rand4:0000023_59</t>
  </si>
  <si>
    <t>929m_mouse2_02-22-11_ForReAnalysis_Rand4:0000024_29</t>
  </si>
  <si>
    <t>929m_mouse2_02-22-11_ForReAnalysis_Rand4:0000024_55</t>
  </si>
  <si>
    <t>929m_mouse2_02-22-11_ForReAnalysis_Rand4:0000027_31</t>
  </si>
  <si>
    <t>929m_mouse2_02-22-11_ForReAnalysis_Rand4:0000028_13</t>
  </si>
  <si>
    <t>929m_mouse2_02-22-11_ForReAnalysis_Rand4:0000029_37</t>
  </si>
  <si>
    <t>929m_mouse2_02-22-11_ForReAnalysis_Rand4:0000032_17</t>
  </si>
  <si>
    <t>929m_mouse2_02-22-11_ForReAnalysis_Rand4:0000035_16</t>
  </si>
  <si>
    <t>929m_mouse2_02-22-11_ForReAnalysis_Rand4:0000035_41</t>
  </si>
  <si>
    <t>929m_mouse2_02-22-11_ForReAnalysis_Rand4:0000036_35</t>
  </si>
  <si>
    <t>929m_mouse2_02-22-11_ForReAnalysis_Rand4:0000036_39</t>
  </si>
  <si>
    <t>929m_mouse2_02-22-11_ForReAnalysis_Rand4:0000036_62</t>
  </si>
  <si>
    <t>929m_mouse2_02-22-11_ForReAnalysis_Rand4:0000038_10</t>
  </si>
  <si>
    <t>929m_mouse2_02-22-11_ForReAnalysis_Rand4:0000038_25</t>
  </si>
  <si>
    <t>929m_mouse2_02-22-11_ForReAnalysis_Rand4:0000040_46</t>
  </si>
  <si>
    <t>929m_mouse2_02-22-11_ForReAnalysis_Rand4:00000042_2</t>
  </si>
  <si>
    <t>929m_mouse2_02-22-11_ForReAnalysis_Rand4:0000042_21</t>
  </si>
  <si>
    <t>929m_mouse2_02-22-11_ForReAnalysis_Rand4:00000045_9</t>
  </si>
  <si>
    <t>929m_mouse2_02-22-11_ForReAnalysis_Rand4:0000045_33</t>
  </si>
  <si>
    <t>929m_mouse2_02-22-11_ForReAnalysis_Rand4:0000048_24</t>
  </si>
  <si>
    <t>929m_mouse2_02-22-11_ForReAnalysis_Rand4:0000048_61</t>
  </si>
  <si>
    <t>929m_mouse2_02-22-11_ForReAnalysis_Rand4:00000049_6</t>
  </si>
  <si>
    <t>929m_mouse2_02-22-11_ForReAnalysis_Rand4:0000049_15</t>
  </si>
  <si>
    <t>929m_mouse2_02-22-11_ForReAnalysis_Rand4:0000049_50</t>
  </si>
  <si>
    <t>929m_mouse2_02-22-11_ForReAnalysis_Rand4:0000051_22</t>
  </si>
  <si>
    <t>929m_mouse2_02-22-11_ForReAnalysis_Rand4:0000052_18</t>
  </si>
  <si>
    <t>929m_mouse2_02-22-11_ForReAnalysis_Rand4:0000052_45</t>
  </si>
  <si>
    <t>929m_mouse2_02-22-11_ForReAnalysis_Rand4:0000052_53</t>
  </si>
  <si>
    <t>929m_mouse2_02-22-11_ForReAnalysis_Rand4:0000053_28</t>
  </si>
  <si>
    <t>929m_mouse2_02-22-11_ForReAnalysis_Rand4:0000053_48</t>
  </si>
  <si>
    <t>929m_mouse2_02-22-11_ForReAnalysis_Rand4:00000054_7</t>
  </si>
  <si>
    <t>929m_mouse2_02-22-11_ForReAnalysis_Rand4:0000054_20</t>
  </si>
  <si>
    <t>929m_mouse2_02-22-11_ForReAnalysis_Rand4:0000057_12</t>
  </si>
  <si>
    <t>929m_mouse2_02-22-11_ForReAnalysis_Rand4:0000057_57</t>
  </si>
  <si>
    <t>929m_mouse2_02-22-11_ForReAnalysis_Rand4:00000058_1</t>
  </si>
  <si>
    <t>929m_mouse2_02-22-11_ForReAnalysis_Rand4:00000060_8</t>
  </si>
  <si>
    <t>929m_mouse2_02-22-11_ForReAnalysis_Rand4:0000060_44</t>
  </si>
  <si>
    <t>929m_mouse2_02-22-11_ForReAnalysis_Rand4:0000062_56</t>
  </si>
  <si>
    <t>929m_mouse2_02-22-11_ForReAnalysis_Rand4:0000063_47</t>
  </si>
  <si>
    <t>data10</t>
  </si>
  <si>
    <t>time10</t>
  </si>
  <si>
    <t>butfilt10</t>
  </si>
  <si>
    <t>data11</t>
  </si>
  <si>
    <t>butfilt11</t>
  </si>
  <si>
    <t>butfilt12</t>
  </si>
  <si>
    <t>data12</t>
  </si>
  <si>
    <t>929m_mouse2_02-22-11_ForReAnalysis_Rand5:0000001_60</t>
  </si>
  <si>
    <t>929m_mouse2_02-22-11_ForReAnalysis_Rand5:00000002_5</t>
  </si>
  <si>
    <t>929m_mouse2_02-22-11_ForReAnalysis_Rand5:00000003_9</t>
  </si>
  <si>
    <t>929m_mouse2_02-22-11_ForReAnalysis_Rand5:0000004_53</t>
  </si>
  <si>
    <t>929m_mouse2_02-22-11_ForReAnalysis_Rand5:0000006_47</t>
  </si>
  <si>
    <t>929m_mouse2_02-22-11_ForReAnalysis_Rand5:0000008_30</t>
  </si>
  <si>
    <t>929m_mouse2_02-22-11_ForReAnalysis_Rand5:0000009_24</t>
  </si>
  <si>
    <t>929m_mouse2_02-22-11_ForReAnalysis_Rand5:00000013_7</t>
  </si>
  <si>
    <t>929m_mouse2_02-22-11_ForReAnalysis_Rand5:0000013_58</t>
  </si>
  <si>
    <t>929m_mouse2_02-22-11_ForReAnalysis_Rand5:0000013_59</t>
  </si>
  <si>
    <t>929m_mouse2_02-22-11_ForReAnalysis_Rand5:0000014_15</t>
  </si>
  <si>
    <t>929m_mouse2_02-22-11_ForReAnalysis_Rand5:0000015_25</t>
  </si>
  <si>
    <t>929m_mouse2_02-22-11_ForReAnalysis_Rand5:0000015_39</t>
  </si>
  <si>
    <t>929m_mouse2_02-22-11_ForReAnalysis_Rand5:0000016_51</t>
  </si>
  <si>
    <t>929m_mouse2_02-22-11_ForReAnalysis_Rand5:0000016_56</t>
  </si>
  <si>
    <t>929m_mouse2_02-22-11_ForReAnalysis_Rand5:0000017_42</t>
  </si>
  <si>
    <t>929m_mouse2_02-22-11_ForReAnalysis_Rand5:0000017_48</t>
  </si>
  <si>
    <t>929m_mouse2_02-22-11_ForReAnalysis_Rand5:0000018_16</t>
  </si>
  <si>
    <t>929m_mouse2_02-22-11_ForReAnalysis_Rand5:0000020_46</t>
  </si>
  <si>
    <t>929m_mouse2_02-22-11_ForReAnalysis_Rand5:0000021_55</t>
  </si>
  <si>
    <t>929m_mouse2_02-22-11_ForReAnalysis_Rand5:0000023_31</t>
  </si>
  <si>
    <t>929m_mouse2_02-22-11_ForReAnalysis_Rand5:0000023_32</t>
  </si>
  <si>
    <t>929m_mouse2_02-22-11_ForReAnalysis_Rand5:0000023_37</t>
  </si>
  <si>
    <t>929m_mouse2_02-22-11_ForReAnalysis_Rand5:00000024_1</t>
  </si>
  <si>
    <t>929m_mouse2_02-22-11_ForReAnalysis_Rand5:0000025_29</t>
  </si>
  <si>
    <t>929m_mouse2_02-22-11_ForReAnalysis_Rand5:0000026_26</t>
  </si>
  <si>
    <t>929m_mouse2_02-22-11_ForReAnalysis_Rand5:0000027_50</t>
  </si>
  <si>
    <t>929m_mouse2_02-22-11_ForReAnalysis_Rand5:0000028_18</t>
  </si>
  <si>
    <t>929m_mouse2_02-22-11_ForReAnalysis_Rand5:00000029_6</t>
  </si>
  <si>
    <t>929m_mouse2_02-22-11_ForReAnalysis_Rand5:0000032_64</t>
  </si>
  <si>
    <t>929m_mouse2_02-22-11_ForReAnalysis_Rand5:00000033_2</t>
  </si>
  <si>
    <t>929m_mouse2_02-22-11_ForReAnalysis_Rand5:0000033_38</t>
  </si>
  <si>
    <t>929m_mouse2_02-22-11_ForReAnalysis_Rand5:0000033_44</t>
  </si>
  <si>
    <t>929m_mouse2_02-22-11_ForReAnalysis_Rand5:0000034_52</t>
  </si>
  <si>
    <t>929m_mouse2_02-22-11_ForReAnalysis_Rand5:0000035_23</t>
  </si>
  <si>
    <t>929m_mouse2_02-22-11_ForReAnalysis_Rand5:0000036_17</t>
  </si>
  <si>
    <t>929m_mouse2_02-22-11_ForReAnalysis_Rand5:00000039_3</t>
  </si>
  <si>
    <t>929m_mouse2_02-22-11_ForReAnalysis_Rand5:0000039_28</t>
  </si>
  <si>
    <t>929m_mouse2_02-22-11_ForReAnalysis_Rand5:0000041_35</t>
  </si>
  <si>
    <t>929m_mouse2_02-22-11_ForReAnalysis_Rand5:0000042_14</t>
  </si>
  <si>
    <t>929m_mouse2_02-22-11_ForReAnalysis_Rand5:0000044_40</t>
  </si>
  <si>
    <t>929m_mouse2_02-22-11_ForReAnalysis_Rand5:0000044_45</t>
  </si>
  <si>
    <t>929m_mouse2_02-22-11_ForReAnalysis_Rand5:00000045_8</t>
  </si>
  <si>
    <t>929m_mouse2_02-22-11_ForReAnalysis_Rand5:0000045_49</t>
  </si>
  <si>
    <t>929m_mouse2_02-22-11_ForReAnalysis_Rand5:00000046_4</t>
  </si>
  <si>
    <t>929m_mouse2_02-22-11_ForReAnalysis_Rand5:0000046_19</t>
  </si>
  <si>
    <t>929m_mouse2_02-22-11_ForReAnalysis_Rand5:0000047_21</t>
  </si>
  <si>
    <t>929m_mouse2_02-22-11_ForReAnalysis_Rand5:0000050_10</t>
  </si>
  <si>
    <t>929m_mouse2_02-22-11_ForReAnalysis_Rand5:0000050_13</t>
  </si>
  <si>
    <t>929m_mouse2_02-22-11_ForReAnalysis_Rand5:0000050_20</t>
  </si>
  <si>
    <t>929m_mouse2_02-22-11_ForReAnalysis_Rand5:0000050_43</t>
  </si>
  <si>
    <t>929m_mouse2_02-22-11_ForReAnalysis_Rand5:0000050_57</t>
  </si>
  <si>
    <t>929m_mouse2_02-22-11_ForReAnalysis_Rand5:0000051_12</t>
  </si>
  <si>
    <t>929m_mouse2_02-22-11_ForReAnalysis_Rand5:0000052_33</t>
  </si>
  <si>
    <t>929m_mouse2_02-22-11_ForReAnalysis_Rand5:0000052_36</t>
  </si>
  <si>
    <t>929m_mouse2_02-22-11_ForReAnalysis_Rand5:0000053_63</t>
  </si>
  <si>
    <t>929m_mouse2_02-22-11_ForReAnalysis_Rand5:0000054_62</t>
  </si>
  <si>
    <t>929m_mouse2_02-22-11_ForReAnalysis_Rand5:0000055_54</t>
  </si>
  <si>
    <t>929m_mouse2_02-22-11_ForReAnalysis_Rand5:0000059_11</t>
  </si>
  <si>
    <t>929m_mouse2_02-22-11_ForReAnalysis_Rand5:0000059_27</t>
  </si>
  <si>
    <t>929m_mouse2_02-22-11_ForReAnalysis_Rand5:0000062_61</t>
  </si>
  <si>
    <t>929m_mouse2_02-22-11_ForReAnalysis_Rand5:0000063_22</t>
  </si>
  <si>
    <t>929m_mouse2_02-22-11_ForReAnalysis_Rand5:0000063_34</t>
  </si>
  <si>
    <t>929m_mouse2_02-22-11_ForReAnalysis_Rand5:0000063_41</t>
  </si>
  <si>
    <t>time13</t>
  </si>
  <si>
    <t>data13</t>
  </si>
  <si>
    <t>butfilt13</t>
  </si>
  <si>
    <t>data14</t>
  </si>
  <si>
    <t>butfilt14</t>
  </si>
  <si>
    <t>data15</t>
  </si>
  <si>
    <t>butfilt15</t>
  </si>
  <si>
    <t>Shrike head</t>
  </si>
  <si>
    <t>Mouse head</t>
  </si>
  <si>
    <t>Mouse body</t>
  </si>
  <si>
    <t>Raw mean±SD angles</t>
  </si>
  <si>
    <t>sd</t>
  </si>
  <si>
    <t>Filtered mean±SD angles</t>
  </si>
  <si>
    <t>Green cells = values manually reflected from negative to positive to to error in angle function</t>
  </si>
  <si>
    <t>Mean-centered mean raw angles</t>
  </si>
  <si>
    <t>means for centering series:</t>
  </si>
  <si>
    <t>Mean-centered mean filtered angles</t>
  </si>
  <si>
    <t>*Calculation corrected manually</t>
  </si>
  <si>
    <t>Blank = occluded or indicipherable landmark</t>
  </si>
  <si>
    <t>Images of sequence randomized using "Filename Randomizer" macro in imageJ for tracking, then sorted to restore original order</t>
  </si>
  <si>
    <t>If Rmask angle = nan, then Lmask angle reflected based on average mask vertex (i.e., Rmask-BeakCent-Lmask) angle of 93.46°</t>
  </si>
  <si>
    <t>Filtered data</t>
  </si>
  <si>
    <t>Missing values were assigned the average between the value before and the value after to allow filter to perform; these values were then deleted for subsequent analysis</t>
  </si>
  <si>
    <r>
      <t xml:space="preserve"> a (m/s</t>
    </r>
    <r>
      <rPr>
        <b/>
        <vertAlign val="superscript"/>
        <sz val="11"/>
        <color rgb="FF0070C0"/>
        <rFont val="Calibri"/>
        <family val="2"/>
        <scheme val="minor"/>
      </rPr>
      <t>2</t>
    </r>
    <r>
      <rPr>
        <b/>
        <sz val="11"/>
        <color rgb="FF0070C0"/>
        <rFont val="Calibri"/>
        <family val="2"/>
        <scheme val="minor"/>
      </rPr>
      <t>)</t>
    </r>
  </si>
  <si>
    <t>Summary data</t>
  </si>
  <si>
    <t xml:space="preserve">Electronic Supplementary Materials for: </t>
  </si>
  <si>
    <t>Come on baby, let’s do the twist: the kinematics of killing in loggerhead shrikes</t>
  </si>
  <si>
    <t>Diego Sustaita, Margaret A. Rubega, and Susan M. Farabaugh</t>
  </si>
  <si>
    <r>
      <t xml:space="preserve">Data S2. Landmark 2D coordinates of shrike head, mouse head, and mouse body, along with their angles, velocities, and accelerations computed for each frame of electronic supplementary materials video S1. Cells with </t>
    </r>
    <r>
      <rPr>
        <b/>
        <sz val="12"/>
        <color rgb="FF0070C0"/>
        <rFont val="Times New Roman"/>
        <family val="1"/>
      </rPr>
      <t xml:space="preserve">blue font </t>
    </r>
    <r>
      <rPr>
        <b/>
        <sz val="12"/>
        <rFont val="Times New Roman"/>
        <family val="1"/>
      </rPr>
      <t>contain formulas.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</si>
</sst>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2" x14ac:knownFonts="1">
    <font>
      <sz val="11"/>
      <color theme="1"/>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sz val="11"/>
      <color rgb="FF0070C0"/>
      <name val="Calibri"/>
      <family val="2"/>
      <scheme val="minor"/>
    </font>
    <font>
      <sz val="11"/>
      <name val="Calibri"/>
      <family val="2"/>
      <scheme val="minor"/>
    </font>
    <font>
      <b/>
      <sz val="11"/>
      <name val="Calibri"/>
      <family val="2"/>
      <scheme val="minor"/>
    </font>
    <font>
      <b/>
      <sz val="11"/>
      <color rgb="FF0070C0"/>
      <name val="Calibri"/>
      <family val="2"/>
      <scheme val="minor"/>
    </font>
    <font>
      <sz val="11"/>
      <color theme="5"/>
      <name val="Calibri"/>
      <family val="2"/>
      <scheme val="minor"/>
    </font>
    <font>
      <b/>
      <sz val="9"/>
      <color indexed="81"/>
      <name val="Tahoma"/>
      <family val="2"/>
    </font>
    <font>
      <sz val="9"/>
      <color indexed="81"/>
      <name val="Tahoma"/>
      <family val="2"/>
    </font>
    <font>
      <b/>
      <u/>
      <sz val="11"/>
      <color theme="5"/>
      <name val="Calibri"/>
      <family val="2"/>
      <scheme val="minor"/>
    </font>
    <font>
      <b/>
      <i/>
      <sz val="11"/>
      <color theme="5"/>
      <name val="Calibri"/>
      <family val="2"/>
      <scheme val="minor"/>
    </font>
    <font>
      <i/>
      <sz val="11"/>
      <color theme="1"/>
      <name val="Calibri"/>
      <family val="2"/>
      <scheme val="minor"/>
    </font>
    <font>
      <b/>
      <u/>
      <sz val="11"/>
      <color rgb="FF0070C0"/>
      <name val="Calibri"/>
      <family val="2"/>
      <scheme val="minor"/>
    </font>
    <font>
      <i/>
      <sz val="11"/>
      <color rgb="FF0070C0"/>
      <name val="Calibri"/>
      <family val="2"/>
      <scheme val="minor"/>
    </font>
    <font>
      <b/>
      <vertAlign val="superscript"/>
      <sz val="11"/>
      <color rgb="FF0070C0"/>
      <name val="Calibri"/>
      <family val="2"/>
      <scheme val="minor"/>
    </font>
    <font>
      <b/>
      <i/>
      <sz val="11"/>
      <color rgb="FF0070C0"/>
      <name val="Calibri"/>
      <family val="2"/>
      <scheme val="minor"/>
    </font>
    <font>
      <b/>
      <sz val="12"/>
      <name val="Times New Roman"/>
      <family val="1"/>
    </font>
    <font>
      <sz val="12"/>
      <name val="Times New Roman"/>
      <family val="1"/>
    </font>
    <font>
      <b/>
      <sz val="12"/>
      <color rgb="FF0070C0"/>
      <name val="Times New Roman"/>
      <family val="1"/>
    </font>
  </fonts>
  <fills count="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00B05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48">
    <xf numFmtId="0" fontId="0" fillId="0" borderId="0" xfId="0"/>
    <xf numFmtId="0" fontId="3" fillId="0" borderId="0" xfId="0" applyFont="1"/>
    <xf numFmtId="0" fontId="4" fillId="3" borderId="0" xfId="0" applyFont="1" applyFill="1"/>
    <xf numFmtId="0" fontId="5" fillId="0" borderId="0" xfId="0" applyFont="1"/>
    <xf numFmtId="2" fontId="5" fillId="0" borderId="0" xfId="0" applyNumberFormat="1" applyFont="1"/>
    <xf numFmtId="0" fontId="8" fillId="0" borderId="0" xfId="0" applyFont="1"/>
    <xf numFmtId="0" fontId="2" fillId="0" borderId="0" xfId="0" applyFont="1" applyFill="1"/>
    <xf numFmtId="2" fontId="5" fillId="0" borderId="0" xfId="0" applyNumberFormat="1" applyFont="1" applyFill="1"/>
    <xf numFmtId="164" fontId="9" fillId="0" borderId="0" xfId="0" applyNumberFormat="1" applyFont="1"/>
    <xf numFmtId="0" fontId="0" fillId="0" borderId="0" xfId="0" applyFont="1"/>
    <xf numFmtId="0" fontId="0" fillId="3" borderId="0" xfId="0" applyFont="1" applyFill="1"/>
    <xf numFmtId="2" fontId="0" fillId="0" borderId="0" xfId="0" applyNumberFormat="1" applyFont="1"/>
    <xf numFmtId="165" fontId="0" fillId="0" borderId="0" xfId="0" applyNumberFormat="1" applyFont="1"/>
    <xf numFmtId="0" fontId="0" fillId="0" borderId="0" xfId="0" applyFont="1" applyFill="1"/>
    <xf numFmtId="0" fontId="4" fillId="0" borderId="0" xfId="0" applyFont="1" applyFill="1"/>
    <xf numFmtId="0" fontId="15" fillId="0" borderId="0" xfId="0" applyFont="1"/>
    <xf numFmtId="165" fontId="5" fillId="0" borderId="0" xfId="0" applyNumberFormat="1" applyFont="1"/>
    <xf numFmtId="0" fontId="16" fillId="0" borderId="0" xfId="0" applyFont="1"/>
    <xf numFmtId="165" fontId="16" fillId="0" borderId="0" xfId="0" applyNumberFormat="1" applyFont="1"/>
    <xf numFmtId="164" fontId="0" fillId="0" borderId="0" xfId="0" applyNumberFormat="1" applyFont="1"/>
    <xf numFmtId="164" fontId="6" fillId="0" borderId="0" xfId="0" applyNumberFormat="1" applyFont="1"/>
    <xf numFmtId="164" fontId="12" fillId="0" borderId="0" xfId="0" applyNumberFormat="1" applyFont="1" applyAlignment="1">
      <alignment horizontal="right"/>
    </xf>
    <xf numFmtId="2" fontId="0" fillId="3" borderId="0" xfId="0" applyNumberFormat="1" applyFont="1" applyFill="1"/>
    <xf numFmtId="2" fontId="14" fillId="0" borderId="0" xfId="0" applyNumberFormat="1" applyFont="1"/>
    <xf numFmtId="2" fontId="13" fillId="0" borderId="0" xfId="0" applyNumberFormat="1" applyFont="1" applyAlignment="1">
      <alignment horizontal="left"/>
    </xf>
    <xf numFmtId="2" fontId="14" fillId="0" borderId="0" xfId="0" applyNumberFormat="1" applyFont="1" applyAlignment="1">
      <alignment horizontal="left"/>
    </xf>
    <xf numFmtId="2" fontId="3" fillId="0" borderId="0" xfId="0" applyNumberFormat="1" applyFont="1"/>
    <xf numFmtId="2" fontId="8" fillId="0" borderId="0" xfId="0" applyNumberFormat="1" applyFont="1"/>
    <xf numFmtId="2" fontId="15" fillId="0" borderId="0" xfId="0" applyNumberFormat="1" applyFont="1" applyBorder="1" applyAlignment="1">
      <alignment horizontal="right"/>
    </xf>
    <xf numFmtId="2" fontId="8" fillId="0" borderId="0" xfId="0" applyNumberFormat="1" applyFont="1" applyAlignment="1">
      <alignment horizontal="center" vertical="center"/>
    </xf>
    <xf numFmtId="2" fontId="8" fillId="0" borderId="0" xfId="0" applyNumberFormat="1" applyFont="1" applyAlignment="1">
      <alignment horizontal="left" vertical="center"/>
    </xf>
    <xf numFmtId="2" fontId="5" fillId="0" borderId="0" xfId="0" applyNumberFormat="1" applyFont="1" applyAlignment="1">
      <alignment horizontal="center" vertical="center"/>
    </xf>
    <xf numFmtId="2" fontId="15" fillId="0" borderId="0" xfId="0" applyNumberFormat="1" applyFont="1" applyAlignment="1">
      <alignment horizontal="right"/>
    </xf>
    <xf numFmtId="2" fontId="18" fillId="3" borderId="0" xfId="0" applyNumberFormat="1" applyFont="1" applyFill="1"/>
    <xf numFmtId="2" fontId="16" fillId="0" borderId="0" xfId="0" applyNumberFormat="1" applyFont="1"/>
    <xf numFmtId="0" fontId="18" fillId="3" borderId="0" xfId="0" applyFont="1" applyFill="1"/>
    <xf numFmtId="0" fontId="18" fillId="4" borderId="0" xfId="0" applyFont="1" applyFill="1"/>
    <xf numFmtId="2" fontId="5" fillId="0" borderId="0" xfId="1" applyNumberFormat="1" applyFont="1" applyFill="1" applyBorder="1" applyAlignment="1" applyProtection="1">
      <alignment horizontal="center"/>
      <protection locked="0"/>
    </xf>
    <xf numFmtId="2" fontId="5" fillId="4" borderId="0" xfId="1" applyNumberFormat="1" applyFont="1" applyFill="1" applyBorder="1" applyAlignment="1" applyProtection="1">
      <alignment horizontal="center"/>
      <protection locked="0"/>
    </xf>
    <xf numFmtId="2" fontId="5" fillId="0" borderId="2" xfId="1" applyNumberFormat="1" applyFont="1" applyFill="1" applyBorder="1" applyAlignment="1" applyProtection="1">
      <alignment horizontal="center"/>
      <protection locked="0"/>
    </xf>
    <xf numFmtId="0" fontId="5" fillId="0" borderId="0" xfId="0" applyFont="1" applyFill="1"/>
    <xf numFmtId="2" fontId="18" fillId="0" borderId="0" xfId="1" applyNumberFormat="1" applyFont="1" applyFill="1" applyBorder="1" applyAlignment="1" applyProtection="1">
      <alignment horizontal="center"/>
      <protection locked="0"/>
    </xf>
    <xf numFmtId="164" fontId="7" fillId="0" borderId="0" xfId="0" applyNumberFormat="1" applyFont="1"/>
    <xf numFmtId="164" fontId="6" fillId="0" borderId="0" xfId="0" applyNumberFormat="1" applyFont="1" applyFill="1"/>
    <xf numFmtId="0" fontId="19" fillId="0" borderId="0" xfId="0" applyFont="1" applyFill="1" applyAlignment="1">
      <alignment horizontal="left" vertical="center"/>
    </xf>
    <xf numFmtId="0" fontId="20" fillId="0" borderId="0" xfId="0" applyFont="1" applyFill="1" applyAlignment="1">
      <alignment horizontal="left" vertical="center"/>
    </xf>
    <xf numFmtId="0" fontId="20" fillId="0" borderId="0" xfId="0" applyFont="1"/>
    <xf numFmtId="0" fontId="19" fillId="0" borderId="0" xfId="0" applyFont="1"/>
  </cellXfs>
  <cellStyles count="2">
    <cellStyle name="Calculation" xfId="1" builtinId="22"/>
    <cellStyle name="Normal" xfId="0" builtinId="0"/>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337"/>
  <sheetViews>
    <sheetView tabSelected="1" zoomScale="70" zoomScaleNormal="70" workbookViewId="0">
      <pane ySplit="8" topLeftCell="A63" activePane="bottomLeft" state="frozen"/>
      <selection pane="bottomLeft"/>
    </sheetView>
  </sheetViews>
  <sheetFormatPr defaultRowHeight="14.4" x14ac:dyDescent="0.3"/>
  <cols>
    <col min="1" max="1" width="6.6640625" style="9" customWidth="1"/>
    <col min="2" max="2" width="55.33203125" style="9" bestFit="1" customWidth="1"/>
    <col min="3" max="3" width="15.109375" style="9" bestFit="1" customWidth="1"/>
    <col min="4" max="5" width="9.88671875" style="9" bestFit="1" customWidth="1"/>
    <col min="6" max="6" width="2.6640625" style="9" customWidth="1"/>
    <col min="7" max="7" width="9" style="9" bestFit="1" customWidth="1"/>
    <col min="8" max="8" width="8.109375" style="9" bestFit="1" customWidth="1"/>
    <col min="9" max="9" width="3.109375" style="9" customWidth="1"/>
    <col min="10" max="11" width="8.109375" style="9" bestFit="1" customWidth="1"/>
    <col min="12" max="12" width="2.88671875" style="9" customWidth="1"/>
    <col min="13" max="14" width="9" style="9" bestFit="1" customWidth="1"/>
    <col min="15" max="15" width="2.88671875" style="9" customWidth="1"/>
    <col min="16" max="17" width="9" style="9" bestFit="1" customWidth="1"/>
    <col min="18" max="18" width="2.88671875" style="9" customWidth="1"/>
    <col min="19" max="19" width="14.5546875" style="3" customWidth="1"/>
    <col min="20" max="20" width="14.109375" style="3" customWidth="1"/>
    <col min="21" max="21" width="3.44140625" style="3" customWidth="1"/>
    <col min="22" max="22" width="11.44140625" style="3" customWidth="1"/>
    <col min="23" max="23" width="11.21875" style="3" customWidth="1"/>
    <col min="24" max="24" width="3.44140625" style="3" customWidth="1"/>
    <col min="25" max="25" width="12" style="3" bestFit="1" customWidth="1"/>
    <col min="26" max="26" width="11.88671875" style="3" bestFit="1" customWidth="1"/>
    <col min="27" max="27" width="3.44140625" style="3" customWidth="1"/>
    <col min="28" max="29" width="9.77734375" style="3" bestFit="1" customWidth="1"/>
    <col min="30" max="30" width="1.88671875" style="3" customWidth="1"/>
    <col min="31" max="31" width="11.44140625" style="3" customWidth="1"/>
    <col min="32" max="32" width="10.88671875" style="3" customWidth="1"/>
    <col min="33" max="33" width="3.88671875" style="9" customWidth="1"/>
    <col min="34" max="34" width="18.6640625" style="3" bestFit="1" customWidth="1"/>
    <col min="35" max="36" width="19.21875" style="3" bestFit="1" customWidth="1"/>
    <col min="37" max="37" width="4.21875" style="9" customWidth="1"/>
    <col min="38" max="38" width="7.88671875" style="20" bestFit="1" customWidth="1"/>
    <col min="39" max="39" width="13.88671875" style="3" bestFit="1" customWidth="1"/>
    <col min="40" max="40" width="13.77734375" style="3" customWidth="1"/>
    <col min="41" max="41" width="18.109375" style="3" bestFit="1" customWidth="1"/>
    <col min="42" max="43" width="19.109375" style="3" bestFit="1" customWidth="1"/>
    <col min="44" max="44" width="5" style="9" customWidth="1"/>
    <col min="45" max="45" width="7.44140625" style="9" customWidth="1"/>
    <col min="46" max="46" width="8.33203125" style="4" customWidth="1"/>
    <col min="47" max="47" width="8.6640625" style="11" bestFit="1" customWidth="1"/>
    <col min="48" max="48" width="10" style="11" bestFit="1" customWidth="1"/>
    <col min="49" max="49" width="12.21875" style="11" bestFit="1" customWidth="1"/>
    <col min="50" max="50" width="8.44140625" style="4" customWidth="1"/>
    <col min="51" max="51" width="10" style="4" bestFit="1" customWidth="1"/>
    <col min="52" max="52" width="5.21875" style="4" customWidth="1"/>
    <col min="53" max="53" width="8.33203125" style="4" bestFit="1" customWidth="1"/>
    <col min="54" max="54" width="9.109375" style="11" bestFit="1" customWidth="1"/>
    <col min="55" max="55" width="10" style="11" bestFit="1" customWidth="1"/>
    <col min="56" max="56" width="14.109375" style="11" bestFit="1" customWidth="1"/>
    <col min="57" max="57" width="7.77734375" style="4" bestFit="1" customWidth="1"/>
    <col min="58" max="58" width="10" style="4" bestFit="1" customWidth="1"/>
    <col min="59" max="59" width="4.21875" style="4" customWidth="1"/>
    <col min="60" max="60" width="8.33203125" style="4" bestFit="1" customWidth="1"/>
    <col min="61" max="61" width="9.109375" style="11" bestFit="1" customWidth="1"/>
    <col min="62" max="63" width="12.88671875" style="11" bestFit="1" customWidth="1"/>
    <col min="64" max="64" width="7.77734375" style="4" bestFit="1" customWidth="1"/>
    <col min="65" max="65" width="10" style="4" bestFit="1" customWidth="1"/>
    <col min="66" max="66" width="8.44140625" style="4" bestFit="1" customWidth="1"/>
    <col min="67" max="67" width="7.44140625" style="4" customWidth="1"/>
    <col min="68" max="68" width="7.6640625" style="4" bestFit="1" customWidth="1"/>
    <col min="69" max="69" width="5.33203125" style="9" customWidth="1"/>
    <col min="70" max="70" width="11.5546875" style="3" customWidth="1"/>
    <col min="71" max="71" width="4.88671875" style="3" bestFit="1" customWidth="1"/>
    <col min="72" max="72" width="11.6640625" style="3" bestFit="1" customWidth="1"/>
    <col min="73" max="73" width="4.88671875" style="3" bestFit="1" customWidth="1"/>
    <col min="74" max="74" width="11.6640625" style="3" customWidth="1"/>
    <col min="75" max="75" width="4.44140625" style="3" bestFit="1" customWidth="1"/>
    <col min="76" max="76" width="4.5546875" style="3" customWidth="1"/>
    <col min="77" max="77" width="13" style="3" customWidth="1"/>
    <col min="78" max="78" width="4.88671875" style="3" bestFit="1" customWidth="1"/>
    <col min="79" max="79" width="11.6640625" style="3" customWidth="1"/>
    <col min="80" max="80" width="4.88671875" style="3" bestFit="1" customWidth="1"/>
    <col min="81" max="81" width="11.6640625" style="3" customWidth="1"/>
    <col min="82" max="82" width="4.44140625" style="3" bestFit="1" customWidth="1"/>
    <col min="83" max="83" width="3.6640625" style="3" customWidth="1"/>
    <col min="84" max="84" width="12.21875" style="3" customWidth="1"/>
    <col min="85" max="85" width="4.88671875" style="3" bestFit="1" customWidth="1"/>
    <col min="86" max="86" width="11.6640625" style="3" bestFit="1" customWidth="1"/>
    <col min="87" max="87" width="4.88671875" style="3" bestFit="1" customWidth="1"/>
    <col min="88" max="88" width="11.6640625" style="3" bestFit="1" customWidth="1"/>
    <col min="89" max="89" width="4.44140625" style="3" bestFit="1" customWidth="1"/>
    <col min="90" max="90" width="2.88671875" style="3" customWidth="1"/>
    <col min="91" max="91" width="12.109375" style="3" customWidth="1"/>
    <col min="92" max="92" width="4.44140625" style="3" bestFit="1" customWidth="1"/>
    <col min="93" max="93" width="11.6640625" style="3" bestFit="1" customWidth="1"/>
    <col min="94" max="94" width="4.88671875" style="3" bestFit="1" customWidth="1"/>
    <col min="95" max="95" width="11.6640625" style="3" bestFit="1" customWidth="1"/>
    <col min="96" max="96" width="4.44140625" style="3" bestFit="1" customWidth="1"/>
    <col min="97" max="97" width="4.88671875" style="9" customWidth="1"/>
    <col min="98" max="98" width="12" style="9" bestFit="1" customWidth="1"/>
    <col min="99" max="99" width="11.6640625" style="9" bestFit="1" customWidth="1"/>
    <col min="100" max="16384" width="8.88671875" style="9"/>
  </cols>
  <sheetData>
    <row r="1" spans="1:101" ht="15.6" x14ac:dyDescent="0.3">
      <c r="A1" s="44" t="s">
        <v>417</v>
      </c>
    </row>
    <row r="2" spans="1:101" ht="15.6" x14ac:dyDescent="0.3">
      <c r="A2" s="45" t="s">
        <v>418</v>
      </c>
    </row>
    <row r="3" spans="1:101" ht="15.6" x14ac:dyDescent="0.3">
      <c r="A3" s="46" t="s">
        <v>419</v>
      </c>
    </row>
    <row r="4" spans="1:101" ht="15.6" x14ac:dyDescent="0.3">
      <c r="A4" s="47"/>
    </row>
    <row r="5" spans="1:101" ht="15.6" x14ac:dyDescent="0.3">
      <c r="A5" s="44" t="s">
        <v>420</v>
      </c>
      <c r="AS5" s="15" t="s">
        <v>413</v>
      </c>
    </row>
    <row r="6" spans="1:101" x14ac:dyDescent="0.3">
      <c r="AT6" s="33" t="s">
        <v>414</v>
      </c>
      <c r="AU6" s="22"/>
      <c r="BR6" s="15" t="s">
        <v>416</v>
      </c>
    </row>
    <row r="7" spans="1:101" x14ac:dyDescent="0.3">
      <c r="A7" s="2" t="s">
        <v>411</v>
      </c>
      <c r="B7" s="10"/>
      <c r="E7" s="14"/>
      <c r="G7" s="2" t="s">
        <v>410</v>
      </c>
      <c r="H7" s="10"/>
      <c r="I7" s="10"/>
      <c r="J7" s="10"/>
      <c r="K7" s="10"/>
      <c r="L7" s="13"/>
      <c r="M7" s="13"/>
      <c r="N7" s="13"/>
      <c r="O7" s="13"/>
      <c r="P7" s="13"/>
      <c r="Q7" s="13"/>
      <c r="R7" s="13"/>
      <c r="S7" s="5" t="s">
        <v>65</v>
      </c>
      <c r="AG7" s="3"/>
      <c r="AH7" s="4"/>
      <c r="AI7" s="4"/>
      <c r="AO7" s="35" t="s">
        <v>412</v>
      </c>
      <c r="AP7" s="36" t="s">
        <v>405</v>
      </c>
      <c r="AT7" s="34"/>
      <c r="AU7" s="11">
        <v>30</v>
      </c>
      <c r="AV7" s="24"/>
      <c r="AW7" s="32" t="s">
        <v>182</v>
      </c>
      <c r="AX7" s="27">
        <f>IF(ABS(MIN(AX9:AX72))&gt;MAX(AX9:AX72),ABS(MIN(AX9:AX72)),MAX(AX9:AX72))</f>
        <v>70.556785961822257</v>
      </c>
      <c r="AY7" s="27">
        <f>IF(ABS(MIN(AY9:AY72))&gt;MAX(AY9:AY72),ABS(MIN(AY9:AY72)),MAX(AY9:AY72))</f>
        <v>6633.7746066807576</v>
      </c>
      <c r="BA7" s="27"/>
      <c r="BB7" s="23">
        <v>30</v>
      </c>
      <c r="BC7" s="25"/>
      <c r="BD7" s="32" t="s">
        <v>182</v>
      </c>
      <c r="BE7" s="27">
        <f>IF(ABS(MIN(BE9:BE72))&gt;MAX(BE9:BE72),ABS(MIN(BE9:BE72)),MAX(BE9:BE72))</f>
        <v>83.723457024026573</v>
      </c>
      <c r="BF7" s="27">
        <f>IF(ABS(MIN(BF9:BF72))&gt;MAX(BF9:BF72),ABS(MIN(BF9:BF72)),MAX(BF9:BF72))</f>
        <v>6262.1523318759873</v>
      </c>
      <c r="BH7" s="27"/>
      <c r="BI7" s="23">
        <v>30</v>
      </c>
      <c r="BJ7" s="25"/>
      <c r="BK7" s="32" t="s">
        <v>182</v>
      </c>
      <c r="BL7" s="27">
        <f>IF(ABS(MIN(BL9:BL72))&gt;MAX(BL9:BL72),ABS(MIN(BL9:BL72)),MAX(BL9:BL72))</f>
        <v>40.834052915723014</v>
      </c>
      <c r="BM7" s="27">
        <f>IF(ABS(MIN(BM9:BM72))&gt;MAX(BM9:BM72),ABS(MIN(BM9:BM72)),MAX(BM9:BM72))</f>
        <v>2767.7315211777941</v>
      </c>
      <c r="BN7" s="28"/>
      <c r="BO7" s="27">
        <f>IF(ABS(MIN(BO9:BO72))&gt;MAX(BO9:BO72),ABS(MIN(BO9:BO72)),MAX(BO9:BO72))</f>
        <v>2.2114174854210574E-2</v>
      </c>
      <c r="BP7" s="27">
        <f>IF(ABS(MIN(BP9:BP72))&gt;MAX(BP9:BP72),ABS(MIN(BP9:BP72)),MAX(BP9:BP72))</f>
        <v>6.1706555973768493</v>
      </c>
      <c r="BQ7" s="8"/>
      <c r="BR7" s="5" t="s">
        <v>402</v>
      </c>
      <c r="BY7" s="5" t="s">
        <v>404</v>
      </c>
      <c r="CF7" s="5" t="s">
        <v>406</v>
      </c>
      <c r="CM7" s="5" t="s">
        <v>408</v>
      </c>
    </row>
    <row r="8" spans="1:101" s="1" customFormat="1" ht="16.2" x14ac:dyDescent="0.3">
      <c r="A8" s="1" t="s">
        <v>0</v>
      </c>
      <c r="B8" s="1" t="s">
        <v>66</v>
      </c>
      <c r="C8" s="1" t="s">
        <v>90</v>
      </c>
      <c r="D8" s="1" t="s">
        <v>67</v>
      </c>
      <c r="E8" s="1" t="s">
        <v>68</v>
      </c>
      <c r="G8" s="1" t="s">
        <v>69</v>
      </c>
      <c r="H8" s="1" t="s">
        <v>70</v>
      </c>
      <c r="J8" s="1" t="s">
        <v>91</v>
      </c>
      <c r="K8" s="1" t="s">
        <v>92</v>
      </c>
      <c r="M8" s="1" t="s">
        <v>73</v>
      </c>
      <c r="N8" s="1" t="s">
        <v>74</v>
      </c>
      <c r="P8" s="1" t="s">
        <v>71</v>
      </c>
      <c r="Q8" s="1" t="s">
        <v>72</v>
      </c>
      <c r="S8" s="5" t="s">
        <v>75</v>
      </c>
      <c r="T8" s="5" t="s">
        <v>76</v>
      </c>
      <c r="U8" s="5"/>
      <c r="V8" s="5" t="s">
        <v>77</v>
      </c>
      <c r="W8" s="5" t="s">
        <v>78</v>
      </c>
      <c r="X8" s="5"/>
      <c r="Y8" s="5" t="s">
        <v>93</v>
      </c>
      <c r="Z8" s="5" t="s">
        <v>94</v>
      </c>
      <c r="AA8" s="5"/>
      <c r="AB8" s="5" t="s">
        <v>79</v>
      </c>
      <c r="AC8" s="5" t="s">
        <v>80</v>
      </c>
      <c r="AD8" s="5"/>
      <c r="AE8" s="5" t="s">
        <v>81</v>
      </c>
      <c r="AF8" s="5" t="s">
        <v>82</v>
      </c>
      <c r="AG8" s="5"/>
      <c r="AH8" s="5" t="s">
        <v>83</v>
      </c>
      <c r="AI8" s="5" t="s">
        <v>85</v>
      </c>
      <c r="AJ8" s="5" t="s">
        <v>84</v>
      </c>
      <c r="AL8" s="42" t="s">
        <v>89</v>
      </c>
      <c r="AM8" s="5" t="s">
        <v>95</v>
      </c>
      <c r="AN8" s="5" t="s">
        <v>96</v>
      </c>
      <c r="AO8" s="5" t="s">
        <v>86</v>
      </c>
      <c r="AP8" s="5" t="s">
        <v>88</v>
      </c>
      <c r="AQ8" s="5" t="s">
        <v>87</v>
      </c>
      <c r="AS8" s="1" t="s">
        <v>97</v>
      </c>
      <c r="AT8" s="27" t="s">
        <v>101</v>
      </c>
      <c r="AU8" s="26" t="s">
        <v>98</v>
      </c>
      <c r="AV8" s="26" t="s">
        <v>99</v>
      </c>
      <c r="AW8" s="26" t="s">
        <v>100</v>
      </c>
      <c r="AX8" s="29" t="s">
        <v>108</v>
      </c>
      <c r="AY8" s="29" t="s">
        <v>109</v>
      </c>
      <c r="AZ8" s="27"/>
      <c r="BA8" s="27" t="s">
        <v>102</v>
      </c>
      <c r="BB8" s="26" t="s">
        <v>103</v>
      </c>
      <c r="BC8" s="26" t="s">
        <v>99</v>
      </c>
      <c r="BD8" s="26" t="s">
        <v>100</v>
      </c>
      <c r="BE8" s="29" t="s">
        <v>108</v>
      </c>
      <c r="BF8" s="29" t="s">
        <v>109</v>
      </c>
      <c r="BG8" s="29"/>
      <c r="BH8" s="27" t="s">
        <v>104</v>
      </c>
      <c r="BI8" s="26" t="s">
        <v>105</v>
      </c>
      <c r="BJ8" s="26" t="s">
        <v>99</v>
      </c>
      <c r="BK8" s="26" t="s">
        <v>100</v>
      </c>
      <c r="BL8" s="29" t="s">
        <v>108</v>
      </c>
      <c r="BM8" s="29" t="s">
        <v>109</v>
      </c>
      <c r="BN8" s="27" t="s">
        <v>415</v>
      </c>
      <c r="BO8" s="30" t="s">
        <v>106</v>
      </c>
      <c r="BP8" s="27" t="s">
        <v>107</v>
      </c>
      <c r="BR8" s="5" t="s">
        <v>399</v>
      </c>
      <c r="BS8" s="5" t="s">
        <v>403</v>
      </c>
      <c r="BT8" s="5" t="s">
        <v>400</v>
      </c>
      <c r="BU8" s="5" t="s">
        <v>403</v>
      </c>
      <c r="BV8" s="5" t="s">
        <v>401</v>
      </c>
      <c r="BW8" s="5" t="s">
        <v>403</v>
      </c>
      <c r="BX8" s="5"/>
      <c r="BY8" s="5" t="s">
        <v>399</v>
      </c>
      <c r="BZ8" s="5" t="s">
        <v>403</v>
      </c>
      <c r="CA8" s="5" t="s">
        <v>400</v>
      </c>
      <c r="CB8" s="5" t="s">
        <v>403</v>
      </c>
      <c r="CC8" s="5" t="s">
        <v>401</v>
      </c>
      <c r="CD8" s="5" t="s">
        <v>403</v>
      </c>
      <c r="CE8" s="5"/>
      <c r="CF8" s="5" t="s">
        <v>399</v>
      </c>
      <c r="CG8" s="5" t="s">
        <v>403</v>
      </c>
      <c r="CH8" s="5" t="s">
        <v>400</v>
      </c>
      <c r="CI8" s="5" t="s">
        <v>403</v>
      </c>
      <c r="CJ8" s="5" t="s">
        <v>401</v>
      </c>
      <c r="CK8" s="5" t="s">
        <v>403</v>
      </c>
      <c r="CL8" s="5"/>
      <c r="CM8" s="5" t="s">
        <v>399</v>
      </c>
      <c r="CN8" s="5" t="s">
        <v>403</v>
      </c>
      <c r="CO8" s="5" t="s">
        <v>400</v>
      </c>
      <c r="CP8" s="5" t="s">
        <v>403</v>
      </c>
      <c r="CQ8" s="5" t="s">
        <v>401</v>
      </c>
      <c r="CR8" s="5" t="s">
        <v>403</v>
      </c>
    </row>
    <row r="9" spans="1:101" x14ac:dyDescent="0.3">
      <c r="A9" s="9">
        <v>45</v>
      </c>
      <c r="B9" s="9" t="s">
        <v>45</v>
      </c>
      <c r="C9" s="9">
        <v>1</v>
      </c>
      <c r="D9" s="9">
        <v>892.66700000000003</v>
      </c>
      <c r="E9" s="9">
        <v>408</v>
      </c>
      <c r="G9" s="9">
        <v>860</v>
      </c>
      <c r="H9" s="9">
        <v>383.33300000000003</v>
      </c>
      <c r="J9" s="9">
        <v>909.33299999999997</v>
      </c>
      <c r="K9" s="9">
        <v>374.66699999999997</v>
      </c>
      <c r="M9" s="9">
        <v>928</v>
      </c>
      <c r="N9" s="9">
        <v>442</v>
      </c>
      <c r="P9" s="9">
        <v>838</v>
      </c>
      <c r="Q9" s="9">
        <v>440.66699999999997</v>
      </c>
      <c r="S9" s="4">
        <f t="shared" ref="S9:S40" si="0">IF(D9="","nan",D9/14.0322)</f>
        <v>63.615612662305274</v>
      </c>
      <c r="T9" s="4">
        <f t="shared" ref="T9:T40" si="1">IF(E9="","nan",E9/14.0322)</f>
        <v>29.075982383375379</v>
      </c>
      <c r="V9" s="4">
        <f>IF(G9="","nan",G9/14.0322)</f>
        <v>61.287609925742224</v>
      </c>
      <c r="W9" s="4">
        <f>IF(H9="","nan",H9/14.0322)</f>
        <v>27.318096948447145</v>
      </c>
      <c r="Y9" s="4">
        <f t="shared" ref="Y9:Y40" si="2">IF(J9="","nan",J9/14.0322)</f>
        <v>64.803309530935991</v>
      </c>
      <c r="Z9" s="4">
        <f t="shared" ref="Z9:Z40" si="3">IF(K9="","nan",K9/14.0322)</f>
        <v>26.700517381451231</v>
      </c>
      <c r="AB9" s="4">
        <f>IF(M9="","nan",M9/14.0322)</f>
        <v>66.133606989638125</v>
      </c>
      <c r="AC9" s="4">
        <f t="shared" ref="AC9:AC40" si="4">IF(N9="","nan",N9/14.0322)</f>
        <v>31.49898091532333</v>
      </c>
      <c r="AE9" s="4">
        <f t="shared" ref="AE9:AE40" si="5">IF(P9="","nan",P9/14.0322)</f>
        <v>59.719787346246491</v>
      </c>
      <c r="AF9" s="4">
        <f t="shared" ref="AF9:AF40" si="6">IF(Q9="","nan",Q9/14.0322)</f>
        <v>31.403985119938426</v>
      </c>
      <c r="AH9" s="37">
        <f t="shared" ref="AH9:AH14" si="7">(SQRT(((T9-W9)^2)+((S9-V9)^2)))</f>
        <v>2.9171489409657978</v>
      </c>
      <c r="AI9" s="37">
        <f t="shared" ref="AI9:AI22" si="8">(SQRT(((T9-AC9)^2)+((S9-AB9)^2)))</f>
        <v>3.4944552248243697</v>
      </c>
      <c r="AJ9" s="37">
        <f t="shared" ref="AJ9:AJ40" si="9">(SQRT(((T9-AF9)^2)+((S9-AE9)^2)))</f>
        <v>4.5383974742952553</v>
      </c>
      <c r="AL9" s="20">
        <v>0</v>
      </c>
      <c r="AM9" s="37">
        <f>IF(V9="nan","nan",(ATAN((T9-W9)/((IF(S9=V9,S9+0.0001,S9))-V9))*(180/PI())))</f>
        <v>37.056619375286466</v>
      </c>
      <c r="AN9" s="37">
        <f t="shared" ref="AN9:AN40" si="10">IF(Y9="nan","nan",(ATAN((T9-Z9)/((IF(S9=Y9,S9+0.0001,S9))-Y9))*(180/PI())))</f>
        <v>-63.435636383277199</v>
      </c>
      <c r="AO9" s="37">
        <f>IF(AM9="nan",(IF(AN9&lt;0,(AN9+93.46),(AN9-93.46))),AM9)</f>
        <v>37.056619375286466</v>
      </c>
      <c r="AP9" s="37">
        <f>(ATAN((T9-AC9)/((IF(S9=AB9,S9+0.0001,S9))-AB9))*(180/PI()))</f>
        <v>43.898563949402551</v>
      </c>
      <c r="AQ9" s="37">
        <f>(ATAN((T9-AF9)/((IF(S9=AE9,S9+0.0001,S9))-AE9))*(180/PI()))</f>
        <v>-30.860995290933133</v>
      </c>
      <c r="AS9" s="19">
        <v>0</v>
      </c>
      <c r="AT9" s="4">
        <f t="shared" ref="AT9:AT51" si="11">AO9</f>
        <v>37.056619375286466</v>
      </c>
      <c r="AU9" s="11">
        <v>37.889250287719683</v>
      </c>
      <c r="AV9" s="11">
        <v>519.30209315558932</v>
      </c>
      <c r="AW9" s="11">
        <v>51535.661859260959</v>
      </c>
      <c r="AX9" s="4">
        <f>RADIANS(AV9)</f>
        <v>9.0635313380633438</v>
      </c>
      <c r="AY9" s="4">
        <f>AW9*0.0174532925199433</f>
        <v>899.46698163856649</v>
      </c>
      <c r="BA9" s="4">
        <f t="shared" ref="BA9:BA22" si="12">AP9</f>
        <v>43.898563949402551</v>
      </c>
      <c r="BB9" s="11">
        <v>46.978362517484058</v>
      </c>
      <c r="BC9" s="11">
        <v>819.14381545463243</v>
      </c>
      <c r="BD9" s="11">
        <v>55366.938099741441</v>
      </c>
      <c r="BE9" s="4">
        <f>RADIANS(BC9)</f>
        <v>14.296756627032147</v>
      </c>
      <c r="BF9" s="4">
        <f>BD9*0.0174532925199433</f>
        <v>966.33536658838091</v>
      </c>
      <c r="BH9" s="4">
        <f t="shared" ref="BH9:BH40" si="13">AQ9</f>
        <v>-30.860995290933133</v>
      </c>
      <c r="BI9" s="11">
        <v>-30.446306079525257</v>
      </c>
      <c r="BJ9" s="11">
        <v>116.53905081580028</v>
      </c>
      <c r="BK9" s="11">
        <v>15065.165598993377</v>
      </c>
      <c r="BL9" s="4">
        <f>RADIANS(BJ9)</f>
        <v>2.0339901438846986</v>
      </c>
      <c r="BM9" s="4">
        <f>BK9*0.0174532925199433</f>
        <v>262.9367420606182</v>
      </c>
      <c r="BN9" s="4">
        <f>SQRT(((0.0217*BM9)^2)+((0.0217*(BL9^2))^2))</f>
        <v>5.7064335340137848</v>
      </c>
      <c r="BO9" s="4">
        <f>BM9*0.00000799</f>
        <v>2.1008645690643395E-3</v>
      </c>
      <c r="BP9" s="4">
        <f>0.1019716213*BN9</f>
        <v>0.58189427930407434</v>
      </c>
      <c r="BR9" s="16">
        <f t="shared" ref="BR9:BR40" si="14">AVERAGE(AO9,AO75,AO141,AO207,AO273)</f>
        <v>36.998267084650465</v>
      </c>
      <c r="BS9" s="16">
        <f t="shared" ref="BS9:BS40" si="15">STDEV(AO9,AO75,AO141,AO207,AO273)</f>
        <v>3.5146310548863027</v>
      </c>
      <c r="BT9" s="16">
        <f t="shared" ref="BT9:BT22" si="16">AVERAGE(AP9,AP75,AP141,AP207,AP273)</f>
        <v>46.735529474985206</v>
      </c>
      <c r="BU9" s="16">
        <f t="shared" ref="BU9:BU22" si="17">STDEV(AP9,AP75,AP141,AP207,AP273)</f>
        <v>2.6677604946904303</v>
      </c>
      <c r="BV9" s="16">
        <f t="shared" ref="BV9:BV40" si="18">AVERAGE(AQ9,AQ75,AQ141,AQ207,AQ273)</f>
        <v>-29.739862019897412</v>
      </c>
      <c r="BW9" s="16">
        <f t="shared" ref="BW9:BW40" si="19">STDEV(AQ9,AQ75,AQ141,AQ207,AQ273)</f>
        <v>1.7009293934645502</v>
      </c>
      <c r="BX9" s="16"/>
      <c r="BY9" s="16">
        <f t="shared" ref="BY9:BY40" si="20">AVERAGE(AU9,AU75,AU141,AU207,AU273)</f>
        <v>37.84458251794284</v>
      </c>
      <c r="BZ9" s="16">
        <f t="shared" ref="BZ9:BZ40" si="21">STDEV(AU9,AU75,AU141,AU207,AU273)</f>
        <v>2.9713897579928612</v>
      </c>
      <c r="CA9" s="16">
        <f t="shared" ref="CA9:CA22" si="22">AVERAGE(BB9,BB75,BB141,BB207,BB273)</f>
        <v>50.401551397947422</v>
      </c>
      <c r="CB9" s="16">
        <f t="shared" ref="CB9:CB22" si="23">STDEV(BB9,BB75,BB141,BB207,BB273)</f>
        <v>2.38177176004548</v>
      </c>
      <c r="CC9" s="16">
        <f t="shared" ref="CC9:CC40" si="24">AVERAGE(BI9,BI75,BI141,BI207,BI273)</f>
        <v>-29.513185041321123</v>
      </c>
      <c r="CD9" s="16">
        <f t="shared" ref="CD9:CD40" si="25">STDEV(BI9,BI75,BI141,BI207,BI273)</f>
        <v>1.527603587977667</v>
      </c>
      <c r="CE9" s="16"/>
      <c r="CF9" s="16">
        <f>BR9-BR$74</f>
        <v>2.6275669602438683</v>
      </c>
      <c r="CG9" s="16">
        <f t="shared" ref="CG9:CK9" si="26">BS9-BS$74</f>
        <v>-0.4715703250670642</v>
      </c>
      <c r="CH9" s="16">
        <f>BT9-BT$74</f>
        <v>-5.2208276300728826</v>
      </c>
      <c r="CI9" s="16">
        <f t="shared" si="26"/>
        <v>-6.6892146339958547E-2</v>
      </c>
      <c r="CJ9" s="16">
        <f>BV9-BV$74</f>
        <v>0.98073174168315447</v>
      </c>
      <c r="CK9" s="16">
        <f t="shared" si="26"/>
        <v>0.1059508090790966</v>
      </c>
      <c r="CM9" s="16">
        <f>BY9-BY$74</f>
        <v>3.5269204076956342</v>
      </c>
      <c r="CN9" s="16">
        <f t="shared" ref="CN9:CR9" si="27">BZ9-BZ$74</f>
        <v>-6.8545586075070997E-2</v>
      </c>
      <c r="CO9" s="16">
        <f>CA9-CA$74</f>
        <v>-1.1490222790932165</v>
      </c>
      <c r="CP9" s="16">
        <f t="shared" si="27"/>
        <v>-0.33328321673716488</v>
      </c>
      <c r="CQ9" s="16">
        <f>CC9-CC$74</f>
        <v>1.2067985295756145</v>
      </c>
      <c r="CR9" s="16">
        <f t="shared" si="27"/>
        <v>0.37427571590118935</v>
      </c>
      <c r="CS9" s="12"/>
      <c r="CT9" s="11"/>
      <c r="CU9" s="11"/>
      <c r="CW9" s="11"/>
    </row>
    <row r="10" spans="1:101" x14ac:dyDescent="0.3">
      <c r="A10" s="9">
        <v>29</v>
      </c>
      <c r="B10" s="9" t="s">
        <v>29</v>
      </c>
      <c r="C10" s="9">
        <v>2</v>
      </c>
      <c r="D10" s="9">
        <v>896.66700000000003</v>
      </c>
      <c r="E10" s="9">
        <v>404.66699999999997</v>
      </c>
      <c r="G10" s="9">
        <v>866.66700000000003</v>
      </c>
      <c r="H10" s="9">
        <v>375.33300000000003</v>
      </c>
      <c r="M10" s="9">
        <v>920.66700000000003</v>
      </c>
      <c r="N10" s="9">
        <v>442.66699999999997</v>
      </c>
      <c r="P10" s="9">
        <v>832.66700000000003</v>
      </c>
      <c r="Q10" s="9">
        <v>438.66699999999997</v>
      </c>
      <c r="S10" s="4">
        <f t="shared" si="0"/>
        <v>63.900671313122679</v>
      </c>
      <c r="T10" s="4">
        <f t="shared" si="1"/>
        <v>28.838457262581777</v>
      </c>
      <c r="V10" s="4">
        <f t="shared" ref="V10:V40" si="28">IF(G10="","nan",G10/14.0322)</f>
        <v>61.762731431992137</v>
      </c>
      <c r="W10" s="4">
        <f t="shared" ref="W10:W40" si="29">IF(H10="","nan",H10/14.0322)</f>
        <v>26.747979646812336</v>
      </c>
      <c r="Y10" s="4" t="str">
        <f t="shared" si="2"/>
        <v>nan</v>
      </c>
      <c r="Z10" s="4" t="str">
        <f t="shared" si="3"/>
        <v>nan</v>
      </c>
      <c r="AB10" s="4">
        <f t="shared" ref="AB10:AB40" si="30">IF(M10="","nan",M10/14.0322)</f>
        <v>65.611023218027114</v>
      </c>
      <c r="AC10" s="4">
        <f t="shared" si="4"/>
        <v>31.546514445347128</v>
      </c>
      <c r="AE10" s="4">
        <f t="shared" si="5"/>
        <v>59.33973290004419</v>
      </c>
      <c r="AF10" s="4">
        <f t="shared" si="6"/>
        <v>31.261455794529724</v>
      </c>
      <c r="AH10" s="37">
        <f t="shared" si="7"/>
        <v>2.9901310334768878</v>
      </c>
      <c r="AI10" s="37">
        <f t="shared" si="8"/>
        <v>3.2029482268274716</v>
      </c>
      <c r="AJ10" s="37">
        <f t="shared" si="9"/>
        <v>5.1645988318277762</v>
      </c>
      <c r="AL10" s="20">
        <v>8.0000000000000002E-3</v>
      </c>
      <c r="AM10" s="37">
        <f t="shared" ref="AM10:AM40" si="31">IF(V10="nan","nan",(ATAN((T10-W10)/((IF(S10=V10,S10+0.0001,S10))-V10))*(180/PI())))</f>
        <v>44.356905202622769</v>
      </c>
      <c r="AN10" s="37" t="str">
        <f t="shared" si="10"/>
        <v>nan</v>
      </c>
      <c r="AO10" s="37">
        <f t="shared" ref="AO10:AO72" si="32">IF(AM10="nan",(IF(AN10&lt;0,(AN10+93.46),(AN10-93.46))),AM10)</f>
        <v>44.356905202622769</v>
      </c>
      <c r="AP10" s="37">
        <f>(ATAN((T10-AC10)/((IF(S10=AB10,S10+0.0001,S10))-AB10))*(180/PI()))</f>
        <v>57.724355685422324</v>
      </c>
      <c r="AQ10" s="37">
        <f t="shared" ref="AQ10:AQ40" si="33">(ATAN((T10-AF10)/((IF(S10=AE10,S10+0.0001,S10))-AE10))*(180/PI()))</f>
        <v>-27.979474388480138</v>
      </c>
      <c r="AS10" s="19">
        <v>8.0000000000000002E-3</v>
      </c>
      <c r="AT10" s="4">
        <f t="shared" si="11"/>
        <v>44.356905202622769</v>
      </c>
      <c r="AU10" s="11">
        <v>46.198084172857527</v>
      </c>
      <c r="AV10" s="11">
        <v>1343.8727220687661</v>
      </c>
      <c r="AW10" s="11">
        <v>55951.473161047827</v>
      </c>
      <c r="AX10" s="4">
        <f t="shared" ref="AX10:AX72" si="34">RADIANS(AV10)</f>
        <v>23.45500372783863</v>
      </c>
      <c r="AY10" s="4">
        <f t="shared" ref="AY10:AY72" si="35">AW10*0.0174532925199433</f>
        <v>976.53742800152429</v>
      </c>
      <c r="BA10" s="4">
        <f t="shared" si="12"/>
        <v>57.724355685422324</v>
      </c>
      <c r="BB10" s="11">
        <v>60.084664187274072</v>
      </c>
      <c r="BC10" s="11">
        <v>1705.0148671271106</v>
      </c>
      <c r="BD10" s="11">
        <v>33408.359155160957</v>
      </c>
      <c r="BE10" s="4">
        <f t="shared" ref="BE10:BE72" si="36">RADIANS(BC10)</f>
        <v>29.758123226821713</v>
      </c>
      <c r="BF10" s="4">
        <f t="shared" ref="BF10:BF72" si="37">BD10*0.0174532925199433</f>
        <v>583.08586494634994</v>
      </c>
      <c r="BH10" s="4">
        <f t="shared" si="13"/>
        <v>-27.979474388480138</v>
      </c>
      <c r="BI10" s="11">
        <v>-28.581681177907527</v>
      </c>
      <c r="BJ10" s="11">
        <v>357.58171184860583</v>
      </c>
      <c r="BK10" s="11">
        <v>32298.526331262114</v>
      </c>
      <c r="BL10" s="4">
        <f t="shared" ref="BL10:BL72" si="38">RADIANS(BJ10)</f>
        <v>6.2409782166757912</v>
      </c>
      <c r="BM10" s="4">
        <f t="shared" ref="BM10:BM72" si="39">BK10*0.0174532925199433</f>
        <v>563.71562802260871</v>
      </c>
      <c r="BN10" s="4">
        <f t="shared" ref="BN10:BN72" si="40">SQRT(((0.0217*BM10)^2)+((0.0217*(BL10^2))^2))</f>
        <v>12.261794190861037</v>
      </c>
      <c r="BO10" s="4">
        <f t="shared" ref="BO10:BO72" si="41">BM10*0.00000799</f>
        <v>4.5040878679006432E-3</v>
      </c>
      <c r="BP10" s="4">
        <f t="shared" ref="BP10:BP72" si="42">0.1019716213*BN10</f>
        <v>1.2503550336890215</v>
      </c>
      <c r="BR10" s="16">
        <f t="shared" si="14"/>
        <v>44.69713859352489</v>
      </c>
      <c r="BS10" s="16">
        <f t="shared" si="15"/>
        <v>1.7981415908913838</v>
      </c>
      <c r="BT10" s="16">
        <f t="shared" si="16"/>
        <v>62.573791796753049</v>
      </c>
      <c r="BU10" s="16">
        <f t="shared" si="17"/>
        <v>3.841657779361042</v>
      </c>
      <c r="BV10" s="16">
        <f t="shared" si="18"/>
        <v>-27.575968238601398</v>
      </c>
      <c r="BW10" s="16">
        <f t="shared" si="19"/>
        <v>1.2931368375323822</v>
      </c>
      <c r="BX10" s="16"/>
      <c r="BY10" s="16">
        <f t="shared" si="20"/>
        <v>45.385029574586817</v>
      </c>
      <c r="BZ10" s="16">
        <f t="shared" si="21"/>
        <v>1.3623638595238983</v>
      </c>
      <c r="CA10" s="16">
        <f t="shared" si="22"/>
        <v>62.283247698115112</v>
      </c>
      <c r="CB10" s="16">
        <f t="shared" si="23"/>
        <v>1.9499678265759277</v>
      </c>
      <c r="CC10" s="16">
        <f t="shared" si="24"/>
        <v>-27.885980850530036</v>
      </c>
      <c r="CD10" s="16">
        <f t="shared" si="25"/>
        <v>1.3382754088392632</v>
      </c>
      <c r="CE10" s="16"/>
      <c r="CF10" s="16">
        <f t="shared" ref="CF10:CF72" si="43">BR10-BR$74</f>
        <v>10.326438469118294</v>
      </c>
      <c r="CG10" s="16">
        <f t="shared" ref="CG10:CG72" si="44">BS10-BS$74</f>
        <v>-2.1880597890619828</v>
      </c>
      <c r="CH10" s="16">
        <f t="shared" ref="CH10:CH72" si="45">BT10-BT$74</f>
        <v>10.61743469169496</v>
      </c>
      <c r="CI10" s="16">
        <f t="shared" ref="CI10:CI72" si="46">BU10-BU$74</f>
        <v>1.1070051383306532</v>
      </c>
      <c r="CJ10" s="16">
        <f t="shared" ref="CJ10:CJ72" si="47">BV10-BV$74</f>
        <v>3.1446255229791689</v>
      </c>
      <c r="CK10" s="16">
        <f t="shared" ref="CK10:CK72" si="48">BW10-BW$74</f>
        <v>-0.30184174685307141</v>
      </c>
      <c r="CM10" s="16">
        <f t="shared" ref="CM10:CM72" si="49">BY10-BY$74</f>
        <v>11.067367464339611</v>
      </c>
      <c r="CN10" s="16">
        <f t="shared" ref="CN10:CN72" si="50">BZ10-BZ$74</f>
        <v>-1.6775714845440339</v>
      </c>
      <c r="CO10" s="16">
        <f t="shared" ref="CO10:CO72" si="51">CA10-CA$74</f>
        <v>10.732674021074473</v>
      </c>
      <c r="CP10" s="16">
        <f t="shared" ref="CP10:CP72" si="52">CB10-CB$74</f>
        <v>-0.76508715020671714</v>
      </c>
      <c r="CQ10" s="16">
        <f t="shared" ref="CQ10:CQ72" si="53">CC10-CC$74</f>
        <v>2.8340027203667013</v>
      </c>
      <c r="CR10" s="16">
        <f t="shared" ref="CR10:CR72" si="54">CD10-CD$74</f>
        <v>0.18494753676278552</v>
      </c>
      <c r="CT10" s="11"/>
      <c r="CU10" s="11"/>
      <c r="CW10" s="11"/>
    </row>
    <row r="11" spans="1:101" x14ac:dyDescent="0.3">
      <c r="A11" s="9">
        <v>5</v>
      </c>
      <c r="B11" s="9" t="s">
        <v>5</v>
      </c>
      <c r="C11" s="9">
        <v>3</v>
      </c>
      <c r="D11" s="9">
        <v>901.33299999999997</v>
      </c>
      <c r="E11" s="9">
        <v>402</v>
      </c>
      <c r="G11" s="9">
        <v>881.33299999999997</v>
      </c>
      <c r="H11" s="9">
        <v>366.66699999999997</v>
      </c>
      <c r="M11" s="9">
        <v>907.33299999999997</v>
      </c>
      <c r="N11" s="9">
        <v>444.66699999999997</v>
      </c>
      <c r="P11" s="9">
        <v>828</v>
      </c>
      <c r="Q11" s="9">
        <v>436.66699999999997</v>
      </c>
      <c r="S11" s="4">
        <f t="shared" si="0"/>
        <v>64.233192229301181</v>
      </c>
      <c r="T11" s="4">
        <f t="shared" si="1"/>
        <v>28.648394407149272</v>
      </c>
      <c r="V11" s="4">
        <f t="shared" si="28"/>
        <v>62.807898975214151</v>
      </c>
      <c r="W11" s="4">
        <f t="shared" si="29"/>
        <v>26.130400079816422</v>
      </c>
      <c r="Y11" s="4" t="str">
        <f t="shared" si="2"/>
        <v>nan</v>
      </c>
      <c r="Z11" s="4" t="str">
        <f t="shared" si="3"/>
        <v>nan</v>
      </c>
      <c r="AB11" s="4">
        <f t="shared" si="30"/>
        <v>64.660780205527288</v>
      </c>
      <c r="AC11" s="4">
        <f t="shared" si="4"/>
        <v>31.689043770755831</v>
      </c>
      <c r="AE11" s="4">
        <f t="shared" si="5"/>
        <v>59.00714071920298</v>
      </c>
      <c r="AF11" s="4">
        <f t="shared" si="6"/>
        <v>31.118926469121021</v>
      </c>
      <c r="AH11" s="37">
        <f t="shared" si="7"/>
        <v>2.8933987441461317</v>
      </c>
      <c r="AI11" s="37">
        <f t="shared" si="8"/>
        <v>3.0705667277905078</v>
      </c>
      <c r="AJ11" s="37">
        <f t="shared" si="9"/>
        <v>5.7805832798628618</v>
      </c>
      <c r="AL11" s="20">
        <v>1.6E-2</v>
      </c>
      <c r="AM11" s="37">
        <f t="shared" si="31"/>
        <v>60.48826972470173</v>
      </c>
      <c r="AN11" s="37" t="str">
        <f t="shared" si="10"/>
        <v>nan</v>
      </c>
      <c r="AO11" s="37">
        <f t="shared" si="32"/>
        <v>60.48826972470173</v>
      </c>
      <c r="AP11" s="37">
        <f>(ATAN((T11-AC11)/((IF(S11=AB11,S11+0.0001,S11))-AB11))*(180/PI()))</f>
        <v>81.995332868594787</v>
      </c>
      <c r="AQ11" s="37">
        <f t="shared" si="33"/>
        <v>-25.301692119558581</v>
      </c>
      <c r="AS11" s="19">
        <v>1.6E-2</v>
      </c>
      <c r="AT11" s="4">
        <f t="shared" si="11"/>
        <v>60.48826972470173</v>
      </c>
      <c r="AU11" s="11">
        <v>59.391214862108406</v>
      </c>
      <c r="AV11" s="11">
        <v>1414.5257062531925</v>
      </c>
      <c r="AW11" s="11">
        <v>-55973.871567546543</v>
      </c>
      <c r="AX11" s="4">
        <f t="shared" si="34"/>
        <v>24.688130928216353</v>
      </c>
      <c r="AY11" s="4">
        <f t="shared" si="35"/>
        <v>-976.92835394212693</v>
      </c>
      <c r="BA11" s="4">
        <f t="shared" si="12"/>
        <v>81.995332868594787</v>
      </c>
      <c r="BB11" s="11">
        <v>74.258601687259599</v>
      </c>
      <c r="BC11" s="11">
        <v>1353.6775873261984</v>
      </c>
      <c r="BD11" s="11">
        <v>-77403.679524319668</v>
      </c>
      <c r="BE11" s="4">
        <f t="shared" si="36"/>
        <v>23.626130909295224</v>
      </c>
      <c r="BF11" s="4">
        <f t="shared" si="37"/>
        <v>-1350.9490608578967</v>
      </c>
      <c r="BH11" s="4">
        <f t="shared" si="13"/>
        <v>-25.301692119558581</v>
      </c>
      <c r="BI11" s="11">
        <v>-24.724998418200045</v>
      </c>
      <c r="BJ11" s="11">
        <v>633.31549666155695</v>
      </c>
      <c r="BK11" s="11">
        <v>34065.642917882265</v>
      </c>
      <c r="BL11" s="4">
        <f t="shared" si="38"/>
        <v>11.053440620647326</v>
      </c>
      <c r="BM11" s="4">
        <f t="shared" si="39"/>
        <v>594.55763072573393</v>
      </c>
      <c r="BN11" s="4">
        <f t="shared" si="40"/>
        <v>13.171495562728632</v>
      </c>
      <c r="BO11" s="4">
        <f t="shared" si="41"/>
        <v>4.7505154694986139E-3</v>
      </c>
      <c r="BP11" s="4">
        <f t="shared" si="42"/>
        <v>1.3431187574771943</v>
      </c>
      <c r="BR11" s="16">
        <f t="shared" si="14"/>
        <v>56.79626755209172</v>
      </c>
      <c r="BS11" s="16">
        <f t="shared" si="15"/>
        <v>2.6448876181037404</v>
      </c>
      <c r="BT11" s="16">
        <f t="shared" si="16"/>
        <v>80.928899691616564</v>
      </c>
      <c r="BU11" s="16">
        <f t="shared" si="17"/>
        <v>1.23145355091609</v>
      </c>
      <c r="BV11" s="16">
        <f t="shared" si="18"/>
        <v>-24.778271531531026</v>
      </c>
      <c r="BW11" s="16">
        <f t="shared" si="19"/>
        <v>1.1702746872702865</v>
      </c>
      <c r="BX11" s="16"/>
      <c r="BY11" s="16">
        <f t="shared" si="20"/>
        <v>58.052224470722329</v>
      </c>
      <c r="BZ11" s="16">
        <f t="shared" si="21"/>
        <v>1.2081859917866007</v>
      </c>
      <c r="CA11" s="16">
        <f t="shared" si="22"/>
        <v>75.415740600791935</v>
      </c>
      <c r="CB11" s="16">
        <f t="shared" si="23"/>
        <v>1.3299159762720572</v>
      </c>
      <c r="CC11" s="16">
        <f t="shared" si="24"/>
        <v>-24.235987666762874</v>
      </c>
      <c r="CD11" s="16">
        <f t="shared" si="25"/>
        <v>1.2127997530719983</v>
      </c>
      <c r="CE11" s="16"/>
      <c r="CF11" s="16">
        <f t="shared" si="43"/>
        <v>22.425567427685124</v>
      </c>
      <c r="CG11" s="16">
        <f t="shared" si="44"/>
        <v>-1.3413137618496265</v>
      </c>
      <c r="CH11" s="16">
        <f t="shared" si="45"/>
        <v>28.972542586558475</v>
      </c>
      <c r="CI11" s="16">
        <f t="shared" si="46"/>
        <v>-1.5031990901142989</v>
      </c>
      <c r="CJ11" s="16">
        <f t="shared" si="47"/>
        <v>5.9423222300495411</v>
      </c>
      <c r="CK11" s="16">
        <f t="shared" si="48"/>
        <v>-0.42470389711516709</v>
      </c>
      <c r="CM11" s="16">
        <f t="shared" si="49"/>
        <v>23.734562360475124</v>
      </c>
      <c r="CN11" s="16">
        <f t="shared" si="50"/>
        <v>-1.8317493522813315</v>
      </c>
      <c r="CO11" s="16">
        <f t="shared" si="51"/>
        <v>23.865166923751296</v>
      </c>
      <c r="CP11" s="16">
        <f t="shared" si="52"/>
        <v>-1.3851390005105877</v>
      </c>
      <c r="CQ11" s="16">
        <f t="shared" si="53"/>
        <v>6.4839959041338631</v>
      </c>
      <c r="CR11" s="16">
        <f t="shared" si="54"/>
        <v>5.9471880995520587E-2</v>
      </c>
      <c r="CT11" s="11"/>
      <c r="CU11" s="11"/>
      <c r="CW11" s="11"/>
    </row>
    <row r="12" spans="1:101" x14ac:dyDescent="0.3">
      <c r="A12" s="9">
        <v>16</v>
      </c>
      <c r="B12" s="9" t="s">
        <v>16</v>
      </c>
      <c r="C12" s="9">
        <v>4</v>
      </c>
      <c r="D12" s="9">
        <v>906</v>
      </c>
      <c r="E12" s="9">
        <v>404.66699999999997</v>
      </c>
      <c r="G12" s="9">
        <v>890</v>
      </c>
      <c r="H12" s="9">
        <v>363.33300000000003</v>
      </c>
      <c r="M12" s="9">
        <v>894.66700000000003</v>
      </c>
      <c r="N12" s="9">
        <v>448</v>
      </c>
      <c r="P12" s="9">
        <v>824.66700000000003</v>
      </c>
      <c r="Q12" s="9">
        <v>432</v>
      </c>
      <c r="S12" s="4">
        <f t="shared" si="0"/>
        <v>64.565784410142385</v>
      </c>
      <c r="T12" s="4">
        <f t="shared" si="1"/>
        <v>28.838457262581777</v>
      </c>
      <c r="V12" s="4">
        <f t="shared" si="28"/>
        <v>63.425549806872766</v>
      </c>
      <c r="W12" s="4">
        <f t="shared" si="29"/>
        <v>25.892803694360119</v>
      </c>
      <c r="Y12" s="4" t="str">
        <f t="shared" si="2"/>
        <v>nan</v>
      </c>
      <c r="Z12" s="4" t="str">
        <f t="shared" si="3"/>
        <v>nan</v>
      </c>
      <c r="AB12" s="4">
        <f t="shared" si="30"/>
        <v>63.758141987713977</v>
      </c>
      <c r="AC12" s="4">
        <f t="shared" si="4"/>
        <v>31.926568891549437</v>
      </c>
      <c r="AE12" s="4">
        <f t="shared" si="5"/>
        <v>58.769615598409374</v>
      </c>
      <c r="AF12" s="4">
        <f t="shared" si="6"/>
        <v>30.786334288279814</v>
      </c>
      <c r="AH12" s="37">
        <f t="shared" si="7"/>
        <v>3.1586405136498854</v>
      </c>
      <c r="AI12" s="37">
        <f t="shared" si="8"/>
        <v>3.1919773989599802</v>
      </c>
      <c r="AJ12" s="37">
        <f t="shared" si="9"/>
        <v>6.1147197647438185</v>
      </c>
      <c r="AL12" s="20">
        <v>2.4E-2</v>
      </c>
      <c r="AM12" s="37">
        <f t="shared" si="31"/>
        <v>68.839051287112909</v>
      </c>
      <c r="AN12" s="37" t="str">
        <f t="shared" si="10"/>
        <v>nan</v>
      </c>
      <c r="AO12" s="37">
        <f t="shared" si="32"/>
        <v>68.839051287112909</v>
      </c>
      <c r="AP12" s="38">
        <f>(ATAN((T12-AC12)/((IF(S12=AB12,S12+0.0001,S12))-AB12))*(180/PI()))*-1</f>
        <v>75.343553516760338</v>
      </c>
      <c r="AQ12" s="37">
        <f t="shared" si="33"/>
        <v>-18.575584326739836</v>
      </c>
      <c r="AS12" s="19">
        <v>2.4E-2</v>
      </c>
      <c r="AT12" s="4">
        <f t="shared" si="11"/>
        <v>68.839051287112909</v>
      </c>
      <c r="AU12" s="11">
        <v>68.830496547890462</v>
      </c>
      <c r="AV12" s="11">
        <v>448.29073445016149</v>
      </c>
      <c r="AW12" s="11">
        <v>-150920.16202959378</v>
      </c>
      <c r="AX12" s="4">
        <f t="shared" si="34"/>
        <v>7.82414932233889</v>
      </c>
      <c r="AY12" s="4">
        <f t="shared" si="35"/>
        <v>-2634.0537350597397</v>
      </c>
      <c r="BA12" s="4">
        <f t="shared" si="12"/>
        <v>75.343553516760338</v>
      </c>
      <c r="BB12" s="11">
        <v>81.743506613233009</v>
      </c>
      <c r="BC12" s="11">
        <v>466.5559359143561</v>
      </c>
      <c r="BD12" s="11">
        <v>-125344.20412904439</v>
      </c>
      <c r="BE12" s="4">
        <f t="shared" si="36"/>
        <v>8.1429372264291739</v>
      </c>
      <c r="BF12" s="4">
        <f t="shared" si="37"/>
        <v>-2187.6690603436964</v>
      </c>
      <c r="BH12" s="4">
        <f t="shared" si="13"/>
        <v>-18.575584326739836</v>
      </c>
      <c r="BI12" s="11">
        <v>-18.448632750028665</v>
      </c>
      <c r="BJ12" s="11">
        <v>902.63202442322142</v>
      </c>
      <c r="BK12" s="11">
        <v>26387.115247272934</v>
      </c>
      <c r="BL12" s="4">
        <f t="shared" si="38"/>
        <v>15.753900760127085</v>
      </c>
      <c r="BM12" s="4">
        <f t="shared" si="39"/>
        <v>460.54204116811047</v>
      </c>
      <c r="BN12" s="4">
        <f t="shared" si="40"/>
        <v>11.352542414771376</v>
      </c>
      <c r="BO12" s="4">
        <f t="shared" si="41"/>
        <v>3.6797309089332026E-3</v>
      </c>
      <c r="BP12" s="4">
        <f t="shared" si="42"/>
        <v>1.1576371559112542</v>
      </c>
      <c r="BR12" s="16">
        <f t="shared" si="14"/>
        <v>69.867419186563396</v>
      </c>
      <c r="BS12" s="16">
        <f t="shared" si="15"/>
        <v>1.2999144893324175</v>
      </c>
      <c r="BT12" s="16">
        <f t="shared" si="16"/>
        <v>76.598190956970541</v>
      </c>
      <c r="BU12" s="16">
        <f t="shared" si="17"/>
        <v>2.2462954684060623</v>
      </c>
      <c r="BV12" s="16">
        <f t="shared" si="18"/>
        <v>-17.925900674636743</v>
      </c>
      <c r="BW12" s="16">
        <f t="shared" si="19"/>
        <v>1.4523324951745968</v>
      </c>
      <c r="BX12" s="16"/>
      <c r="BY12" s="16">
        <f t="shared" si="20"/>
        <v>67.668461346005017</v>
      </c>
      <c r="BZ12" s="16">
        <f t="shared" si="21"/>
        <v>1.1179366774344155</v>
      </c>
      <c r="CA12" s="16">
        <f t="shared" si="22"/>
        <v>80.953799070214316</v>
      </c>
      <c r="CB12" s="16">
        <f t="shared" si="23"/>
        <v>2.0610219043101781</v>
      </c>
      <c r="CC12" s="16">
        <f t="shared" si="24"/>
        <v>-18.326365617899107</v>
      </c>
      <c r="CD12" s="16">
        <f t="shared" si="25"/>
        <v>0.63162354721048164</v>
      </c>
      <c r="CE12" s="16"/>
      <c r="CF12" s="16">
        <f t="shared" si="43"/>
        <v>35.496719062156799</v>
      </c>
      <c r="CG12" s="16">
        <f t="shared" si="44"/>
        <v>-2.6862868906209494</v>
      </c>
      <c r="CH12" s="16">
        <f t="shared" si="45"/>
        <v>24.641833851912452</v>
      </c>
      <c r="CI12" s="16">
        <f t="shared" si="46"/>
        <v>-0.48835717262432654</v>
      </c>
      <c r="CJ12" s="16">
        <f t="shared" si="47"/>
        <v>12.794693086943823</v>
      </c>
      <c r="CK12" s="16">
        <f t="shared" si="48"/>
        <v>-0.14264608921085675</v>
      </c>
      <c r="CM12" s="16">
        <f t="shared" si="49"/>
        <v>33.350799235757812</v>
      </c>
      <c r="CN12" s="16">
        <f t="shared" si="50"/>
        <v>-1.9219986666335167</v>
      </c>
      <c r="CO12" s="16">
        <f t="shared" si="51"/>
        <v>29.403225393173678</v>
      </c>
      <c r="CP12" s="16">
        <f t="shared" si="52"/>
        <v>-0.65403307247246678</v>
      </c>
      <c r="CQ12" s="16">
        <f t="shared" si="53"/>
        <v>12.39361795299763</v>
      </c>
      <c r="CR12" s="16">
        <f t="shared" si="54"/>
        <v>-0.52170432486599605</v>
      </c>
      <c r="CT12" s="11"/>
      <c r="CU12" s="11"/>
      <c r="CW12" s="11"/>
    </row>
    <row r="13" spans="1:101" x14ac:dyDescent="0.3">
      <c r="A13" s="9">
        <v>2</v>
      </c>
      <c r="B13" s="9" t="s">
        <v>2</v>
      </c>
      <c r="C13" s="9">
        <v>5</v>
      </c>
      <c r="D13" s="9">
        <v>907.33299999999997</v>
      </c>
      <c r="E13" s="9">
        <v>405.33300000000003</v>
      </c>
      <c r="G13" s="9">
        <v>892</v>
      </c>
      <c r="H13" s="9">
        <v>365.33300000000003</v>
      </c>
      <c r="M13" s="9">
        <v>901.33299999999997</v>
      </c>
      <c r="N13" s="9">
        <v>450</v>
      </c>
      <c r="P13" s="9">
        <v>828</v>
      </c>
      <c r="Q13" s="9">
        <v>418.66699999999997</v>
      </c>
      <c r="S13" s="4">
        <f t="shared" si="0"/>
        <v>64.660780205527288</v>
      </c>
      <c r="T13" s="4">
        <f t="shared" si="1"/>
        <v>28.885919527942878</v>
      </c>
      <c r="V13" s="4">
        <f t="shared" si="28"/>
        <v>63.568079132281468</v>
      </c>
      <c r="W13" s="4">
        <f t="shared" si="29"/>
        <v>26.035333019768821</v>
      </c>
      <c r="Y13" s="4" t="str">
        <f t="shared" si="2"/>
        <v>nan</v>
      </c>
      <c r="Z13" s="4" t="str">
        <f t="shared" si="3"/>
        <v>nan</v>
      </c>
      <c r="AB13" s="4">
        <f t="shared" si="30"/>
        <v>64.233192229301181</v>
      </c>
      <c r="AC13" s="4">
        <f t="shared" si="4"/>
        <v>32.069098216958139</v>
      </c>
      <c r="AE13" s="4">
        <f t="shared" si="5"/>
        <v>59.00714071920298</v>
      </c>
      <c r="AF13" s="4">
        <f t="shared" si="6"/>
        <v>29.836162540442697</v>
      </c>
      <c r="AH13" s="37">
        <f t="shared" si="7"/>
        <v>3.0528411481858226</v>
      </c>
      <c r="AI13" s="37">
        <f t="shared" si="8"/>
        <v>3.2117686784097716</v>
      </c>
      <c r="AJ13" s="37">
        <f t="shared" si="9"/>
        <v>5.7329400157449859</v>
      </c>
      <c r="AL13" s="20">
        <v>3.2000000000000001E-2</v>
      </c>
      <c r="AM13" s="37">
        <f t="shared" si="31"/>
        <v>69.026922872738965</v>
      </c>
      <c r="AN13" s="37" t="str">
        <f t="shared" si="10"/>
        <v>nan</v>
      </c>
      <c r="AO13" s="37">
        <f t="shared" si="32"/>
        <v>69.026922872738965</v>
      </c>
      <c r="AP13" s="38">
        <f>(ATAN((T13-AC13)/((IF(S13=AB13,S13+0.0001,S13))-AB13))*(180/PI()))*-1</f>
        <v>82.349405462390678</v>
      </c>
      <c r="AQ13" s="37">
        <f t="shared" si="33"/>
        <v>-9.5408894056672224</v>
      </c>
      <c r="AS13" s="19">
        <v>3.2000000000000001E-2</v>
      </c>
      <c r="AT13" s="4">
        <f t="shared" si="11"/>
        <v>69.026922872738965</v>
      </c>
      <c r="AU13" s="11">
        <v>66.563866953993667</v>
      </c>
      <c r="AV13" s="11">
        <v>-1000.1970009134768</v>
      </c>
      <c r="AW13" s="11">
        <v>-148261.83659888001</v>
      </c>
      <c r="AX13" s="4">
        <f t="shared" si="34"/>
        <v>-17.456730834512904</v>
      </c>
      <c r="AY13" s="4">
        <f t="shared" si="35"/>
        <v>-2587.6572037042879</v>
      </c>
      <c r="BA13" s="4">
        <f t="shared" si="12"/>
        <v>82.349405462390678</v>
      </c>
      <c r="BB13" s="11">
        <v>81.723497016452782</v>
      </c>
      <c r="BC13" s="11">
        <v>-651.82977399499555</v>
      </c>
      <c r="BD13" s="11">
        <v>-151800.73726116854</v>
      </c>
      <c r="BE13" s="4">
        <f t="shared" si="36"/>
        <v>-11.376575718743185</v>
      </c>
      <c r="BF13" s="4">
        <f t="shared" si="37"/>
        <v>-2649.4226721622308</v>
      </c>
      <c r="BH13" s="4">
        <f t="shared" si="13"/>
        <v>-9.5408894056672224</v>
      </c>
      <c r="BI13" s="11">
        <v>-10.282885341464972</v>
      </c>
      <c r="BJ13" s="11">
        <v>1055.5093606710554</v>
      </c>
      <c r="BK13" s="11">
        <v>1759.0454171736551</v>
      </c>
      <c r="BL13" s="4">
        <f t="shared" si="38"/>
        <v>18.422113629330262</v>
      </c>
      <c r="BM13" s="4">
        <f t="shared" si="39"/>
        <v>30.701134221797496</v>
      </c>
      <c r="BN13" s="4">
        <f t="shared" si="40"/>
        <v>7.3944944698345383</v>
      </c>
      <c r="BO13" s="4">
        <f t="shared" si="41"/>
        <v>2.4530206243216196E-4</v>
      </c>
      <c r="BP13" s="4">
        <f t="shared" si="42"/>
        <v>0.75402858978291176</v>
      </c>
      <c r="BR13" s="16">
        <f t="shared" si="14"/>
        <v>66.579802101843029</v>
      </c>
      <c r="BS13" s="16">
        <f t="shared" si="15"/>
        <v>1.4815105855875996</v>
      </c>
      <c r="BT13" s="16">
        <f t="shared" si="16"/>
        <v>80.717589748627333</v>
      </c>
      <c r="BU13" s="16">
        <f t="shared" si="17"/>
        <v>2.3347841762264694</v>
      </c>
      <c r="BV13" s="16">
        <f t="shared" si="18"/>
        <v>-10.809498961536326</v>
      </c>
      <c r="BW13" s="16">
        <f t="shared" si="19"/>
        <v>1.3804151764748487</v>
      </c>
      <c r="BX13" s="16"/>
      <c r="BY13" s="16">
        <f t="shared" si="20"/>
        <v>65.262482504508313</v>
      </c>
      <c r="BZ13" s="16">
        <f t="shared" si="21"/>
        <v>0.8209464581439857</v>
      </c>
      <c r="CA13" s="16">
        <f t="shared" si="22"/>
        <v>81.141444171371376</v>
      </c>
      <c r="CB13" s="16">
        <f t="shared" si="23"/>
        <v>0.67014131409955635</v>
      </c>
      <c r="CC13" s="16">
        <f t="shared" si="24"/>
        <v>-10.641420489814809</v>
      </c>
      <c r="CD13" s="16">
        <f t="shared" si="25"/>
        <v>0.70502599343753913</v>
      </c>
      <c r="CE13" s="16"/>
      <c r="CF13" s="16">
        <f t="shared" si="43"/>
        <v>32.209101977436433</v>
      </c>
      <c r="CG13" s="16">
        <f t="shared" si="44"/>
        <v>-2.504690794365767</v>
      </c>
      <c r="CH13" s="16">
        <f t="shared" si="45"/>
        <v>28.761232643569244</v>
      </c>
      <c r="CI13" s="16">
        <f t="shared" si="46"/>
        <v>-0.39986846480391947</v>
      </c>
      <c r="CJ13" s="16">
        <f t="shared" si="47"/>
        <v>19.911094800044239</v>
      </c>
      <c r="CK13" s="16">
        <f t="shared" si="48"/>
        <v>-0.21456340791060491</v>
      </c>
      <c r="CM13" s="16">
        <f t="shared" si="49"/>
        <v>30.944820394261107</v>
      </c>
      <c r="CN13" s="16">
        <f t="shared" si="50"/>
        <v>-2.2189888859239466</v>
      </c>
      <c r="CO13" s="16">
        <f t="shared" si="51"/>
        <v>29.590870494330737</v>
      </c>
      <c r="CP13" s="16">
        <f t="shared" si="52"/>
        <v>-2.0449136626830886</v>
      </c>
      <c r="CQ13" s="16">
        <f t="shared" si="53"/>
        <v>20.078563081081928</v>
      </c>
      <c r="CR13" s="16">
        <f t="shared" si="54"/>
        <v>-0.44830187863893856</v>
      </c>
      <c r="CT13" s="11"/>
      <c r="CU13" s="11"/>
      <c r="CW13" s="11"/>
    </row>
    <row r="14" spans="1:101" x14ac:dyDescent="0.3">
      <c r="A14" s="9">
        <v>27</v>
      </c>
      <c r="B14" s="9" t="s">
        <v>27</v>
      </c>
      <c r="C14" s="9">
        <v>6</v>
      </c>
      <c r="D14" s="9">
        <v>902</v>
      </c>
      <c r="E14" s="9">
        <v>404.66699999999997</v>
      </c>
      <c r="G14" s="9">
        <v>876</v>
      </c>
      <c r="H14" s="9">
        <v>372.66699999999997</v>
      </c>
      <c r="M14" s="9">
        <v>912</v>
      </c>
      <c r="N14" s="9">
        <v>444.66699999999997</v>
      </c>
      <c r="P14" s="9">
        <v>828</v>
      </c>
      <c r="Q14" s="9">
        <v>408.66699999999997</v>
      </c>
      <c r="S14" s="4">
        <f t="shared" si="0"/>
        <v>64.28072575932498</v>
      </c>
      <c r="T14" s="4">
        <f t="shared" si="1"/>
        <v>28.838457262581777</v>
      </c>
      <c r="V14" s="4">
        <f t="shared" si="28"/>
        <v>62.427844529011843</v>
      </c>
      <c r="W14" s="4">
        <f t="shared" si="29"/>
        <v>26.557988056042529</v>
      </c>
      <c r="Y14" s="4" t="str">
        <f t="shared" si="2"/>
        <v>nan</v>
      </c>
      <c r="Z14" s="4" t="str">
        <f t="shared" si="3"/>
        <v>nan</v>
      </c>
      <c r="AB14" s="4">
        <f t="shared" si="30"/>
        <v>64.993372386368492</v>
      </c>
      <c r="AC14" s="4">
        <f t="shared" si="4"/>
        <v>31.689043770755831</v>
      </c>
      <c r="AE14" s="4">
        <f t="shared" si="5"/>
        <v>59.00714071920298</v>
      </c>
      <c r="AF14" s="4">
        <f t="shared" si="6"/>
        <v>29.123515913399181</v>
      </c>
      <c r="AH14" s="37">
        <f t="shared" si="7"/>
        <v>2.9383173170405668</v>
      </c>
      <c r="AI14" s="37">
        <f t="shared" si="8"/>
        <v>2.9383173170405605</v>
      </c>
      <c r="AJ14" s="37">
        <f t="shared" si="9"/>
        <v>5.2812837085129596</v>
      </c>
      <c r="AL14" s="20">
        <v>0.04</v>
      </c>
      <c r="AM14" s="37">
        <f t="shared" si="31"/>
        <v>50.906141113770524</v>
      </c>
      <c r="AN14" s="37" t="str">
        <f t="shared" si="10"/>
        <v>nan</v>
      </c>
      <c r="AO14" s="37">
        <f t="shared" si="32"/>
        <v>50.906141113770524</v>
      </c>
      <c r="AP14" s="37">
        <f t="shared" ref="AP14:AP19" si="55">(ATAN((T14-AC14)/((IF(S14=AB14,S14+0.0001,S14))-AB14))*(180/PI()))</f>
        <v>75.96375653207356</v>
      </c>
      <c r="AQ14" s="37">
        <f t="shared" si="33"/>
        <v>-3.0940580589171032</v>
      </c>
      <c r="AS14" s="19">
        <v>0.04</v>
      </c>
      <c r="AT14" s="4">
        <f t="shared" si="11"/>
        <v>50.906141113770524</v>
      </c>
      <c r="AU14" s="11">
        <v>52.8273437731659</v>
      </c>
      <c r="AV14" s="11">
        <v>-1923.8987638048682</v>
      </c>
      <c r="AW14" s="11">
        <v>-40016.629343636596</v>
      </c>
      <c r="AX14" s="4">
        <f t="shared" si="34"/>
        <v>-33.578367903443656</v>
      </c>
      <c r="AY14" s="4">
        <f t="shared" si="35"/>
        <v>-698.4219375966361</v>
      </c>
      <c r="BA14" s="4">
        <f t="shared" si="12"/>
        <v>75.96375653207356</v>
      </c>
      <c r="BB14" s="11">
        <v>71.314229733949034</v>
      </c>
      <c r="BC14" s="11">
        <v>-1962.2559756267108</v>
      </c>
      <c r="BD14" s="11">
        <v>-111085.80056752957</v>
      </c>
      <c r="BE14" s="4">
        <f t="shared" si="36"/>
        <v>-34.247827541619706</v>
      </c>
      <c r="BF14" s="4">
        <f t="shared" si="37"/>
        <v>-1938.812972117177</v>
      </c>
      <c r="BH14" s="4">
        <f t="shared" si="13"/>
        <v>-3.0940580589171032</v>
      </c>
      <c r="BI14" s="11">
        <v>-1.5604821771477053</v>
      </c>
      <c r="BJ14" s="11">
        <v>930.77675243480269</v>
      </c>
      <c r="BK14" s="11">
        <v>-45621.711639419613</v>
      </c>
      <c r="BL14" s="4">
        <f t="shared" si="38"/>
        <v>16.245118931007454</v>
      </c>
      <c r="BM14" s="4">
        <f t="shared" si="39"/>
        <v>-796.24907850329248</v>
      </c>
      <c r="BN14" s="4">
        <f t="shared" si="40"/>
        <v>18.202896709253793</v>
      </c>
      <c r="BO14" s="4">
        <f t="shared" si="41"/>
        <v>-6.3620301372413063E-3</v>
      </c>
      <c r="BP14" s="4">
        <f t="shared" si="42"/>
        <v>1.8561788897990439</v>
      </c>
      <c r="BR14" s="16">
        <f t="shared" si="14"/>
        <v>49.80892161846252</v>
      </c>
      <c r="BS14" s="16">
        <f t="shared" si="15"/>
        <v>0.94919372985949191</v>
      </c>
      <c r="BT14" s="16">
        <f t="shared" si="16"/>
        <v>76.500822290073145</v>
      </c>
      <c r="BU14" s="16">
        <f t="shared" si="17"/>
        <v>1.8891493509670383</v>
      </c>
      <c r="BV14" s="16">
        <f t="shared" si="18"/>
        <v>-2.835307534761784</v>
      </c>
      <c r="BW14" s="16">
        <f t="shared" si="19"/>
        <v>1.6887012801164827</v>
      </c>
      <c r="BX14" s="16"/>
      <c r="BY14" s="16">
        <f t="shared" si="20"/>
        <v>50.917154471155904</v>
      </c>
      <c r="BZ14" s="16">
        <f t="shared" si="21"/>
        <v>2.8948226753065884</v>
      </c>
      <c r="CA14" s="16">
        <f t="shared" si="22"/>
        <v>70.705293081173323</v>
      </c>
      <c r="CB14" s="16">
        <f t="shared" si="23"/>
        <v>1.4671760264557498</v>
      </c>
      <c r="CC14" s="16">
        <f t="shared" si="24"/>
        <v>-1.9209238035104412</v>
      </c>
      <c r="CD14" s="16">
        <f t="shared" si="25"/>
        <v>1.0126668398992587</v>
      </c>
      <c r="CE14" s="16"/>
      <c r="CF14" s="16">
        <f t="shared" si="43"/>
        <v>15.438221494055924</v>
      </c>
      <c r="CG14" s="16">
        <f t="shared" si="44"/>
        <v>-3.0370076500938747</v>
      </c>
      <c r="CH14" s="16">
        <f t="shared" si="45"/>
        <v>24.544465185015056</v>
      </c>
      <c r="CI14" s="16">
        <f t="shared" si="46"/>
        <v>-0.84550329006335057</v>
      </c>
      <c r="CJ14" s="16">
        <f t="shared" si="47"/>
        <v>27.885286226818781</v>
      </c>
      <c r="CK14" s="16">
        <f t="shared" si="48"/>
        <v>9.3722695731029093E-2</v>
      </c>
      <c r="CM14" s="16">
        <f t="shared" si="49"/>
        <v>16.599492360908698</v>
      </c>
      <c r="CN14" s="16">
        <f t="shared" si="50"/>
        <v>-0.14511266876134377</v>
      </c>
      <c r="CO14" s="16">
        <f t="shared" si="51"/>
        <v>19.154719404132685</v>
      </c>
      <c r="CP14" s="16">
        <f t="shared" si="52"/>
        <v>-1.247878950326895</v>
      </c>
      <c r="CQ14" s="16">
        <f t="shared" si="53"/>
        <v>28.799059767386296</v>
      </c>
      <c r="CR14" s="16">
        <f t="shared" si="54"/>
        <v>-0.14066103217721904</v>
      </c>
      <c r="CT14" s="11"/>
      <c r="CU14" s="11"/>
      <c r="CW14" s="11"/>
    </row>
    <row r="15" spans="1:101" x14ac:dyDescent="0.3">
      <c r="A15" s="13">
        <v>28</v>
      </c>
      <c r="B15" s="13" t="s">
        <v>28</v>
      </c>
      <c r="C15" s="13">
        <v>7</v>
      </c>
      <c r="D15" s="13">
        <v>895.33299999999997</v>
      </c>
      <c r="E15" s="13">
        <v>406</v>
      </c>
      <c r="G15" s="6"/>
      <c r="H15" s="6"/>
      <c r="J15" s="13">
        <v>915.33299999999997</v>
      </c>
      <c r="K15" s="13">
        <v>376.66699999999997</v>
      </c>
      <c r="M15" s="13">
        <v>924</v>
      </c>
      <c r="N15" s="13">
        <v>439.33300000000003</v>
      </c>
      <c r="P15" s="13">
        <v>828</v>
      </c>
      <c r="Q15" s="13">
        <v>400</v>
      </c>
      <c r="S15" s="7">
        <f t="shared" si="0"/>
        <v>63.805604253075067</v>
      </c>
      <c r="T15" s="7">
        <f t="shared" si="1"/>
        <v>28.933453057966677</v>
      </c>
      <c r="U15" s="40"/>
      <c r="V15" s="7" t="str">
        <f t="shared" si="28"/>
        <v>nan</v>
      </c>
      <c r="W15" s="7" t="str">
        <f t="shared" si="29"/>
        <v>nan</v>
      </c>
      <c r="X15" s="40"/>
      <c r="Y15" s="7">
        <f t="shared" si="2"/>
        <v>65.230897507162098</v>
      </c>
      <c r="Z15" s="7">
        <f t="shared" si="3"/>
        <v>26.843046706859937</v>
      </c>
      <c r="AA15" s="40"/>
      <c r="AB15" s="7">
        <f t="shared" si="30"/>
        <v>65.84854833882072</v>
      </c>
      <c r="AC15" s="7">
        <f t="shared" si="4"/>
        <v>31.308918059890825</v>
      </c>
      <c r="AD15" s="40"/>
      <c r="AE15" s="7">
        <f t="shared" si="5"/>
        <v>59.00714071920298</v>
      </c>
      <c r="AF15" s="7">
        <f t="shared" si="6"/>
        <v>28.50586508174057</v>
      </c>
      <c r="AG15" s="13"/>
      <c r="AH15" s="37"/>
      <c r="AI15" s="37">
        <f t="shared" si="8"/>
        <v>3.1331221669206633</v>
      </c>
      <c r="AJ15" s="37">
        <f t="shared" si="9"/>
        <v>4.8174769084359239</v>
      </c>
      <c r="AK15" s="13"/>
      <c r="AL15" s="43">
        <v>4.8000000000000001E-2</v>
      </c>
      <c r="AM15" s="37" t="str">
        <f t="shared" si="31"/>
        <v>nan</v>
      </c>
      <c r="AN15" s="37">
        <f t="shared" si="10"/>
        <v>-55.71281997506189</v>
      </c>
      <c r="AO15" s="37">
        <f t="shared" si="32"/>
        <v>37.747180024938103</v>
      </c>
      <c r="AP15" s="37">
        <f t="shared" si="55"/>
        <v>49.303856347058478</v>
      </c>
      <c r="AQ15" s="37">
        <f t="shared" si="33"/>
        <v>5.0921402005808565</v>
      </c>
      <c r="AS15" s="19">
        <v>4.8000000000000001E-2</v>
      </c>
      <c r="AT15" s="4">
        <f t="shared" si="11"/>
        <v>37.747180024938103</v>
      </c>
      <c r="AU15" s="11">
        <v>35.781485271031173</v>
      </c>
      <c r="AV15" s="11">
        <v>-1640.4631008226688</v>
      </c>
      <c r="AW15" s="11">
        <v>110275.44561355996</v>
      </c>
      <c r="AX15" s="4">
        <f t="shared" si="34"/>
        <v>-28.631482366831271</v>
      </c>
      <c r="AY15" s="4">
        <f t="shared" si="35"/>
        <v>1924.6696100605602</v>
      </c>
      <c r="BA15" s="4">
        <f t="shared" si="12"/>
        <v>49.303856347058478</v>
      </c>
      <c r="BB15" s="11">
        <v>50.327399915190888</v>
      </c>
      <c r="BC15" s="11">
        <v>-2429.2026674961471</v>
      </c>
      <c r="BD15" s="11">
        <v>55856.851932906509</v>
      </c>
      <c r="BE15" s="4">
        <f t="shared" si="36"/>
        <v>-42.397584746036806</v>
      </c>
      <c r="BF15" s="4">
        <f t="shared" si="37"/>
        <v>974.88597602817754</v>
      </c>
      <c r="BH15" s="4">
        <f t="shared" si="13"/>
        <v>5.0921402005808565</v>
      </c>
      <c r="BI15" s="11">
        <v>4.6095434048442456</v>
      </c>
      <c r="BJ15" s="11">
        <v>325.56193976970116</v>
      </c>
      <c r="BK15" s="11">
        <v>-91786.326456742972</v>
      </c>
      <c r="BL15" s="4">
        <f t="shared" si="38"/>
        <v>5.6821277681607549</v>
      </c>
      <c r="BM15" s="4">
        <f t="shared" si="39"/>
        <v>-1601.9736049805458</v>
      </c>
      <c r="BN15" s="4">
        <f t="shared" si="40"/>
        <v>34.769886733351022</v>
      </c>
      <c r="BO15" s="4">
        <f t="shared" si="41"/>
        <v>-1.2799769103794561E-2</v>
      </c>
      <c r="BP15" s="4">
        <f t="shared" si="42"/>
        <v>3.5455417226171644</v>
      </c>
      <c r="BR15" s="16">
        <f t="shared" si="14"/>
        <v>34.549056461572825</v>
      </c>
      <c r="BS15" s="16">
        <f t="shared" si="15"/>
        <v>8.6978966020222526</v>
      </c>
      <c r="BT15" s="16">
        <f t="shared" si="16"/>
        <v>47.682813562999328</v>
      </c>
      <c r="BU15" s="16">
        <f t="shared" si="17"/>
        <v>2.7017674119946804</v>
      </c>
      <c r="BV15" s="16">
        <f t="shared" si="18"/>
        <v>4.6628182007045353</v>
      </c>
      <c r="BW15" s="16">
        <f t="shared" si="19"/>
        <v>1.3659504205209148</v>
      </c>
      <c r="BX15" s="16"/>
      <c r="BY15" s="16">
        <f t="shared" si="20"/>
        <v>33.833938061012482</v>
      </c>
      <c r="BZ15" s="16">
        <f t="shared" si="21"/>
        <v>4.0480067965432616</v>
      </c>
      <c r="CA15" s="16">
        <f t="shared" si="22"/>
        <v>49.750839081108175</v>
      </c>
      <c r="CB15" s="16">
        <f t="shared" si="23"/>
        <v>1.9186294709876071</v>
      </c>
      <c r="CC15" s="16">
        <f t="shared" si="24"/>
        <v>4.1365030711521475</v>
      </c>
      <c r="CD15" s="16">
        <f t="shared" si="25"/>
        <v>0.85522001077110954</v>
      </c>
      <c r="CE15" s="16"/>
      <c r="CF15" s="16">
        <f t="shared" si="43"/>
        <v>0.17835633716622823</v>
      </c>
      <c r="CG15" s="16">
        <f t="shared" si="44"/>
        <v>4.7116952220688857</v>
      </c>
      <c r="CH15" s="16">
        <f t="shared" si="45"/>
        <v>-4.2735435420587606</v>
      </c>
      <c r="CI15" s="16">
        <f t="shared" si="46"/>
        <v>-3.2885229035708452E-2</v>
      </c>
      <c r="CJ15" s="16">
        <f t="shared" si="47"/>
        <v>35.383411962285102</v>
      </c>
      <c r="CK15" s="16">
        <f t="shared" si="48"/>
        <v>-0.22902816386453884</v>
      </c>
      <c r="CM15" s="16">
        <f t="shared" si="49"/>
        <v>-0.48372404923472345</v>
      </c>
      <c r="CN15" s="16">
        <f t="shared" si="50"/>
        <v>1.0080714524753294</v>
      </c>
      <c r="CO15" s="16">
        <f t="shared" si="51"/>
        <v>-1.7997345959324633</v>
      </c>
      <c r="CP15" s="16">
        <f t="shared" si="52"/>
        <v>-0.79642550579503779</v>
      </c>
      <c r="CQ15" s="16">
        <f t="shared" si="53"/>
        <v>34.856486642048885</v>
      </c>
      <c r="CR15" s="16">
        <f t="shared" si="54"/>
        <v>-0.29810786130536815</v>
      </c>
      <c r="CT15" s="11"/>
      <c r="CU15" s="11"/>
      <c r="CW15" s="11"/>
    </row>
    <row r="16" spans="1:101" x14ac:dyDescent="0.3">
      <c r="A16" s="9">
        <v>43</v>
      </c>
      <c r="B16" s="9" t="s">
        <v>43</v>
      </c>
      <c r="C16" s="9">
        <v>8</v>
      </c>
      <c r="D16" s="9">
        <v>889.33299999999997</v>
      </c>
      <c r="E16" s="9">
        <v>404</v>
      </c>
      <c r="J16" s="9">
        <v>904</v>
      </c>
      <c r="K16" s="9">
        <v>365.33300000000003</v>
      </c>
      <c r="M16" s="9">
        <v>928</v>
      </c>
      <c r="N16" s="9">
        <v>426.66699999999997</v>
      </c>
      <c r="P16" s="9">
        <v>834</v>
      </c>
      <c r="Q16" s="9">
        <v>398</v>
      </c>
      <c r="S16" s="4">
        <f t="shared" si="0"/>
        <v>63.37801627684896</v>
      </c>
      <c r="T16" s="4">
        <f t="shared" si="1"/>
        <v>28.790923732557975</v>
      </c>
      <c r="V16" s="4" t="str">
        <f t="shared" si="28"/>
        <v>nan</v>
      </c>
      <c r="W16" s="4" t="str">
        <f t="shared" si="29"/>
        <v>nan</v>
      </c>
      <c r="Y16" s="4">
        <f t="shared" si="2"/>
        <v>64.423255084733682</v>
      </c>
      <c r="Z16" s="4">
        <f t="shared" si="3"/>
        <v>26.035333019768821</v>
      </c>
      <c r="AB16" s="4">
        <f t="shared" si="30"/>
        <v>66.133606989638125</v>
      </c>
      <c r="AC16" s="4">
        <f t="shared" si="4"/>
        <v>30.406279842077506</v>
      </c>
      <c r="AE16" s="4">
        <f t="shared" si="5"/>
        <v>59.434728695429087</v>
      </c>
      <c r="AF16" s="4">
        <f t="shared" si="6"/>
        <v>28.363335756331868</v>
      </c>
      <c r="AH16" s="37"/>
      <c r="AI16" s="37">
        <f t="shared" si="8"/>
        <v>3.1941595979180457</v>
      </c>
      <c r="AJ16" s="37">
        <f t="shared" si="9"/>
        <v>3.9664024540121159</v>
      </c>
      <c r="AL16" s="20">
        <v>5.6000000000000001E-2</v>
      </c>
      <c r="AM16" s="37" t="str">
        <f t="shared" si="31"/>
        <v>nan</v>
      </c>
      <c r="AN16" s="37">
        <f t="shared" si="10"/>
        <v>-69.227477305139516</v>
      </c>
      <c r="AO16" s="37">
        <f t="shared" si="32"/>
        <v>24.232522694860478</v>
      </c>
      <c r="AP16" s="37">
        <f t="shared" si="55"/>
        <v>30.379278122509177</v>
      </c>
      <c r="AQ16" s="37">
        <f t="shared" si="33"/>
        <v>6.1886529549981084</v>
      </c>
      <c r="AS16" s="19">
        <v>5.6000000000000001E-2</v>
      </c>
      <c r="AT16" s="4">
        <f t="shared" si="11"/>
        <v>24.232522694860478</v>
      </c>
      <c r="AU16" s="11">
        <v>26.579932913318139</v>
      </c>
      <c r="AV16" s="11">
        <v>-159.49155018306706</v>
      </c>
      <c r="AW16" s="11">
        <v>208063.41022190114</v>
      </c>
      <c r="AX16" s="4">
        <f t="shared" si="34"/>
        <v>-2.7836526798042849</v>
      </c>
      <c r="AY16" s="4">
        <f t="shared" si="35"/>
        <v>3631.3915612998012</v>
      </c>
      <c r="BA16" s="4">
        <f t="shared" si="12"/>
        <v>30.379278122509177</v>
      </c>
      <c r="BB16" s="11">
        <v>32.446985207915716</v>
      </c>
      <c r="BC16" s="11">
        <v>-1068.546302251277</v>
      </c>
      <c r="BD16" s="11">
        <v>228602.05892514318</v>
      </c>
      <c r="BE16" s="4">
        <f t="shared" si="36"/>
        <v>-18.64965118429528</v>
      </c>
      <c r="BF16" s="4">
        <f t="shared" si="37"/>
        <v>3989.858605081839</v>
      </c>
      <c r="BH16" s="4">
        <f t="shared" si="13"/>
        <v>6.1886529549981084</v>
      </c>
      <c r="BI16" s="11">
        <v>3.6485091065813116</v>
      </c>
      <c r="BJ16" s="11">
        <v>-537.8045406269498</v>
      </c>
      <c r="BK16" s="11">
        <v>-77325.179537220945</v>
      </c>
      <c r="BL16" s="4">
        <f t="shared" si="38"/>
        <v>-9.3864599661158827</v>
      </c>
      <c r="BM16" s="4">
        <f t="shared" si="39"/>
        <v>-1349.578977620251</v>
      </c>
      <c r="BN16" s="4">
        <f t="shared" si="40"/>
        <v>29.348205244689982</v>
      </c>
      <c r="BO16" s="4">
        <f t="shared" si="41"/>
        <v>-1.0783136031185804E-2</v>
      </c>
      <c r="BP16" s="4">
        <f t="shared" si="42"/>
        <v>2.9926840710462006</v>
      </c>
      <c r="BR16" s="16">
        <f t="shared" si="14"/>
        <v>23.556129531859227</v>
      </c>
      <c r="BS16" s="16">
        <f t="shared" si="15"/>
        <v>2.2649660397003677</v>
      </c>
      <c r="BT16" s="16">
        <f t="shared" si="16"/>
        <v>31.285031919329317</v>
      </c>
      <c r="BU16" s="16">
        <f t="shared" si="17"/>
        <v>2.1308146793562219</v>
      </c>
      <c r="BV16" s="16">
        <f t="shared" si="18"/>
        <v>5.3202233681911304</v>
      </c>
      <c r="BW16" s="16">
        <f t="shared" si="19"/>
        <v>1.2774473131036896</v>
      </c>
      <c r="BX16" s="16"/>
      <c r="BY16" s="16">
        <f t="shared" si="20"/>
        <v>24.97337193092331</v>
      </c>
      <c r="BZ16" s="16">
        <f t="shared" si="21"/>
        <v>2.2564955477640667</v>
      </c>
      <c r="CA16" s="16">
        <f t="shared" si="22"/>
        <v>32.973399978143313</v>
      </c>
      <c r="CB16" s="16">
        <f t="shared" si="23"/>
        <v>1.8424933650451716</v>
      </c>
      <c r="CC16" s="16">
        <f t="shared" si="24"/>
        <v>3.1977610475310341</v>
      </c>
      <c r="CD16" s="16">
        <f t="shared" si="25"/>
        <v>1.4882824740787377</v>
      </c>
      <c r="CE16" s="16"/>
      <c r="CF16" s="16">
        <f t="shared" si="43"/>
        <v>-10.814570592547369</v>
      </c>
      <c r="CG16" s="16">
        <f t="shared" si="44"/>
        <v>-1.7212353402529992</v>
      </c>
      <c r="CH16" s="16">
        <f t="shared" si="45"/>
        <v>-20.671325185728772</v>
      </c>
      <c r="CI16" s="16">
        <f t="shared" si="46"/>
        <v>-0.60383796167416692</v>
      </c>
      <c r="CJ16" s="16">
        <f t="shared" si="47"/>
        <v>36.040817129771696</v>
      </c>
      <c r="CK16" s="16">
        <f t="shared" si="48"/>
        <v>-0.31753127128176395</v>
      </c>
      <c r="CM16" s="16">
        <f t="shared" si="49"/>
        <v>-9.3442901793238953</v>
      </c>
      <c r="CN16" s="16">
        <f t="shared" si="50"/>
        <v>-0.78343979630386551</v>
      </c>
      <c r="CO16" s="16">
        <f t="shared" si="51"/>
        <v>-18.577173698897326</v>
      </c>
      <c r="CP16" s="16">
        <f t="shared" si="52"/>
        <v>-0.87256161173747326</v>
      </c>
      <c r="CQ16" s="16">
        <f t="shared" si="53"/>
        <v>33.917744618427768</v>
      </c>
      <c r="CR16" s="16">
        <f t="shared" si="54"/>
        <v>0.33495460200226002</v>
      </c>
      <c r="CT16" s="11"/>
      <c r="CU16" s="11"/>
      <c r="CW16" s="11"/>
    </row>
    <row r="17" spans="1:101" x14ac:dyDescent="0.3">
      <c r="A17" s="9">
        <v>22</v>
      </c>
      <c r="B17" s="9" t="s">
        <v>22</v>
      </c>
      <c r="C17" s="9">
        <v>9</v>
      </c>
      <c r="D17" s="9">
        <v>886</v>
      </c>
      <c r="E17" s="9">
        <v>401.33300000000003</v>
      </c>
      <c r="J17" s="9">
        <v>906.66700000000003</v>
      </c>
      <c r="K17" s="9">
        <v>363.33300000000003</v>
      </c>
      <c r="M17" s="9">
        <v>927.33299999999997</v>
      </c>
      <c r="N17" s="9">
        <v>426</v>
      </c>
      <c r="P17" s="9">
        <v>834.66700000000003</v>
      </c>
      <c r="Q17" s="9">
        <v>406</v>
      </c>
      <c r="S17" s="4">
        <f t="shared" si="0"/>
        <v>63.140491156055361</v>
      </c>
      <c r="T17" s="4">
        <f t="shared" si="1"/>
        <v>28.60086087712547</v>
      </c>
      <c r="V17" s="4" t="str">
        <f t="shared" si="28"/>
        <v>nan</v>
      </c>
      <c r="W17" s="4" t="str">
        <f t="shared" si="29"/>
        <v>nan</v>
      </c>
      <c r="Y17" s="4">
        <f t="shared" si="2"/>
        <v>64.613317940166198</v>
      </c>
      <c r="Z17" s="4">
        <f t="shared" si="3"/>
        <v>25.892803694360119</v>
      </c>
      <c r="AB17" s="4">
        <f t="shared" si="30"/>
        <v>66.086073459614312</v>
      </c>
      <c r="AC17" s="4">
        <f t="shared" si="4"/>
        <v>30.358746312053707</v>
      </c>
      <c r="AE17" s="4">
        <f t="shared" si="5"/>
        <v>59.482262225452892</v>
      </c>
      <c r="AF17" s="4">
        <f t="shared" si="6"/>
        <v>28.933453057966677</v>
      </c>
      <c r="AH17" s="37"/>
      <c r="AI17" s="37">
        <f t="shared" si="8"/>
        <v>3.4302501817465867</v>
      </c>
      <c r="AJ17" s="37">
        <f t="shared" si="9"/>
        <v>3.6733168210016398</v>
      </c>
      <c r="AL17" s="20">
        <v>6.4000000000000001E-2</v>
      </c>
      <c r="AM17" s="37" t="str">
        <f t="shared" si="31"/>
        <v>nan</v>
      </c>
      <c r="AN17" s="37">
        <f t="shared" si="10"/>
        <v>-61.459626944176705</v>
      </c>
      <c r="AO17" s="37">
        <f t="shared" si="32"/>
        <v>32.000373055823289</v>
      </c>
      <c r="AP17" s="37">
        <f t="shared" si="55"/>
        <v>30.828206352790893</v>
      </c>
      <c r="AQ17" s="37">
        <f t="shared" si="33"/>
        <v>-5.1948314565519071</v>
      </c>
      <c r="AS17" s="19">
        <v>6.4000000000000001E-2</v>
      </c>
      <c r="AT17" s="4">
        <f t="shared" si="11"/>
        <v>32.000373055823289</v>
      </c>
      <c r="AU17" s="11">
        <v>33.229620346895025</v>
      </c>
      <c r="AV17" s="11">
        <v>1688.5516208474562</v>
      </c>
      <c r="AW17" s="11">
        <v>173180.27636180847</v>
      </c>
      <c r="AX17" s="4">
        <f t="shared" si="34"/>
        <v>29.470785373675035</v>
      </c>
      <c r="AY17" s="4">
        <f t="shared" si="35"/>
        <v>3022.5660220272653</v>
      </c>
      <c r="BA17" s="4">
        <f t="shared" si="12"/>
        <v>30.828206352790893</v>
      </c>
      <c r="BB17" s="11">
        <v>33.230658267118841</v>
      </c>
      <c r="BC17" s="11">
        <v>1228.4304490343864</v>
      </c>
      <c r="BD17" s="11">
        <v>228797.5900721784</v>
      </c>
      <c r="BE17" s="4">
        <f t="shared" si="36"/>
        <v>21.44015596740244</v>
      </c>
      <c r="BF17" s="4">
        <f t="shared" si="37"/>
        <v>3993.2712673878045</v>
      </c>
      <c r="BH17" s="4">
        <f t="shared" si="13"/>
        <v>-5.1948314565519071</v>
      </c>
      <c r="BI17" s="11">
        <v>-3.9953296538964715</v>
      </c>
      <c r="BJ17" s="11">
        <v>-911.64099158981708</v>
      </c>
      <c r="BK17" s="11">
        <v>1989.9795740617831</v>
      </c>
      <c r="BL17" s="4">
        <f t="shared" si="38"/>
        <v>-15.911136899388243</v>
      </c>
      <c r="BM17" s="4">
        <f t="shared" si="39"/>
        <v>34.731695614812473</v>
      </c>
      <c r="BN17" s="4">
        <f t="shared" si="40"/>
        <v>5.545122485187937</v>
      </c>
      <c r="BO17" s="4">
        <f t="shared" si="41"/>
        <v>2.7750624796235167E-4</v>
      </c>
      <c r="BP17" s="4">
        <f t="shared" si="42"/>
        <v>0.56544513012169917</v>
      </c>
      <c r="BR17" s="16">
        <f t="shared" si="14"/>
        <v>29.865304085068068</v>
      </c>
      <c r="BS17" s="16">
        <f t="shared" si="15"/>
        <v>1.8354753744240475</v>
      </c>
      <c r="BT17" s="16">
        <f t="shared" si="16"/>
        <v>33.04204757086594</v>
      </c>
      <c r="BU17" s="16">
        <f t="shared" si="17"/>
        <v>2.2508120707043995</v>
      </c>
      <c r="BV17" s="16">
        <f t="shared" si="18"/>
        <v>-5.1520964268784706</v>
      </c>
      <c r="BW17" s="16">
        <f t="shared" si="19"/>
        <v>2.3965804666609927</v>
      </c>
      <c r="BX17" s="16"/>
      <c r="BY17" s="16">
        <f t="shared" si="20"/>
        <v>30.9544282823171</v>
      </c>
      <c r="BZ17" s="16">
        <f t="shared" si="21"/>
        <v>1.3262356924639358</v>
      </c>
      <c r="CA17" s="16">
        <f t="shared" si="22"/>
        <v>35.755266672550917</v>
      </c>
      <c r="CB17" s="16">
        <f t="shared" si="23"/>
        <v>1.9946363613199218</v>
      </c>
      <c r="CC17" s="16">
        <f t="shared" si="24"/>
        <v>-3.9872318038069481</v>
      </c>
      <c r="CD17" s="16">
        <f t="shared" si="25"/>
        <v>1.4324016770554813</v>
      </c>
      <c r="CE17" s="16"/>
      <c r="CF17" s="16">
        <f t="shared" si="43"/>
        <v>-4.5053960393385282</v>
      </c>
      <c r="CG17" s="16">
        <f t="shared" si="44"/>
        <v>-2.1507260055293194</v>
      </c>
      <c r="CH17" s="16">
        <f t="shared" si="45"/>
        <v>-18.914309534192149</v>
      </c>
      <c r="CI17" s="16">
        <f t="shared" si="46"/>
        <v>-0.48384057032598937</v>
      </c>
      <c r="CJ17" s="16">
        <f t="shared" si="47"/>
        <v>25.568497334702094</v>
      </c>
      <c r="CK17" s="16">
        <f t="shared" si="48"/>
        <v>0.80160188227553908</v>
      </c>
      <c r="CM17" s="16">
        <f t="shared" si="49"/>
        <v>-3.3632338279301059</v>
      </c>
      <c r="CN17" s="16">
        <f t="shared" si="50"/>
        <v>-1.7136996516039964</v>
      </c>
      <c r="CO17" s="16">
        <f t="shared" si="51"/>
        <v>-15.795307004489722</v>
      </c>
      <c r="CP17" s="16">
        <f t="shared" si="52"/>
        <v>-0.72041861546272301</v>
      </c>
      <c r="CQ17" s="16">
        <f t="shared" si="53"/>
        <v>26.732751767089788</v>
      </c>
      <c r="CR17" s="16">
        <f t="shared" si="54"/>
        <v>0.27907380497900358</v>
      </c>
      <c r="CT17" s="11"/>
      <c r="CU17" s="11"/>
      <c r="CW17" s="11"/>
    </row>
    <row r="18" spans="1:101" x14ac:dyDescent="0.3">
      <c r="A18" s="9">
        <v>47</v>
      </c>
      <c r="B18" s="9" t="s">
        <v>47</v>
      </c>
      <c r="C18" s="9">
        <v>10</v>
      </c>
      <c r="D18" s="9">
        <v>893.33299999999997</v>
      </c>
      <c r="E18" s="9">
        <v>399.33300000000003</v>
      </c>
      <c r="G18" s="9">
        <v>874.66700000000003</v>
      </c>
      <c r="H18" s="9">
        <v>374</v>
      </c>
      <c r="J18" s="9">
        <v>921.33299999999997</v>
      </c>
      <c r="K18" s="9">
        <v>371.33300000000003</v>
      </c>
      <c r="M18" s="9">
        <v>922.66700000000003</v>
      </c>
      <c r="N18" s="9">
        <v>438</v>
      </c>
      <c r="P18" s="9">
        <v>832</v>
      </c>
      <c r="Q18" s="9">
        <v>413.33300000000003</v>
      </c>
      <c r="S18" s="4">
        <f t="shared" si="0"/>
        <v>63.663074927666365</v>
      </c>
      <c r="T18" s="4">
        <f t="shared" si="1"/>
        <v>28.458331551716768</v>
      </c>
      <c r="V18" s="4">
        <f t="shared" si="28"/>
        <v>62.332848733626946</v>
      </c>
      <c r="W18" s="4">
        <f t="shared" si="29"/>
        <v>26.652983851427432</v>
      </c>
      <c r="Y18" s="4">
        <f t="shared" si="2"/>
        <v>65.658485483388205</v>
      </c>
      <c r="Z18" s="4">
        <f t="shared" si="3"/>
        <v>26.462920995994928</v>
      </c>
      <c r="AB18" s="4">
        <f t="shared" si="30"/>
        <v>65.753552543435816</v>
      </c>
      <c r="AC18" s="4">
        <f t="shared" si="4"/>
        <v>31.213922264505921</v>
      </c>
      <c r="AE18" s="4">
        <f t="shared" si="5"/>
        <v>59.292199370020384</v>
      </c>
      <c r="AF18" s="4">
        <f t="shared" si="6"/>
        <v>29.456036829577688</v>
      </c>
      <c r="AH18" s="37">
        <f>(SQRT(((T18-W18)^2)+((S18-V18)^2)))</f>
        <v>2.2424946033934146</v>
      </c>
      <c r="AI18" s="37">
        <f t="shared" si="8"/>
        <v>3.4588114777251109</v>
      </c>
      <c r="AJ18" s="37">
        <f t="shared" si="9"/>
        <v>4.4832988927684267</v>
      </c>
      <c r="AL18" s="20">
        <v>7.2000000000000008E-2</v>
      </c>
      <c r="AM18" s="37">
        <f t="shared" si="31"/>
        <v>53.616265386909646</v>
      </c>
      <c r="AN18" s="37">
        <f t="shared" si="10"/>
        <v>-45</v>
      </c>
      <c r="AO18" s="37">
        <f t="shared" si="32"/>
        <v>53.616265386909646</v>
      </c>
      <c r="AP18" s="37">
        <f t="shared" si="55"/>
        <v>52.814904373247373</v>
      </c>
      <c r="AQ18" s="37">
        <f t="shared" si="33"/>
        <v>-12.858157731537508</v>
      </c>
      <c r="AS18" s="19">
        <v>7.2000000000000008E-2</v>
      </c>
      <c r="AT18" s="4">
        <f t="shared" si="11"/>
        <v>53.616265386909646</v>
      </c>
      <c r="AU18" s="11">
        <v>53.59676013010781</v>
      </c>
      <c r="AV18" s="11">
        <v>2611.3930032158164</v>
      </c>
      <c r="AW18" s="11">
        <v>10866.116082621716</v>
      </c>
      <c r="AX18" s="4">
        <f t="shared" si="34"/>
        <v>45.577405969658869</v>
      </c>
      <c r="AY18" s="4">
        <f t="shared" si="35"/>
        <v>189.64950254565719</v>
      </c>
      <c r="BA18" s="4">
        <f t="shared" si="12"/>
        <v>52.814904373247373</v>
      </c>
      <c r="BB18" s="11">
        <v>52.101873326022947</v>
      </c>
      <c r="BC18" s="11">
        <v>2592.2153127804154</v>
      </c>
      <c r="BD18" s="11">
        <v>67049.00419770008</v>
      </c>
      <c r="BE18" s="4">
        <f t="shared" si="36"/>
        <v>45.242692128632896</v>
      </c>
      <c r="BF18" s="4">
        <f t="shared" si="37"/>
        <v>1170.2258834333657</v>
      </c>
      <c r="BH18" s="4">
        <f t="shared" si="13"/>
        <v>-12.858157731537508</v>
      </c>
      <c r="BI18" s="11">
        <v>-10.937747451665739</v>
      </c>
      <c r="BJ18" s="11">
        <v>-505.96486592965795</v>
      </c>
      <c r="BK18" s="11">
        <v>62897.391026730118</v>
      </c>
      <c r="BL18" s="4">
        <f t="shared" si="38"/>
        <v>-8.8307528098842116</v>
      </c>
      <c r="BM18" s="4">
        <f t="shared" si="39"/>
        <v>1097.7665643307776</v>
      </c>
      <c r="BN18" s="4">
        <f t="shared" si="40"/>
        <v>23.881563817083791</v>
      </c>
      <c r="BO18" s="4">
        <f t="shared" si="41"/>
        <v>8.7711548490029129E-3</v>
      </c>
      <c r="BP18" s="4">
        <f t="shared" si="42"/>
        <v>2.4352417816074508</v>
      </c>
      <c r="BR18" s="16">
        <f t="shared" si="14"/>
        <v>50.025789832098084</v>
      </c>
      <c r="BS18" s="16">
        <f t="shared" si="15"/>
        <v>2.3234105577550324</v>
      </c>
      <c r="BT18" s="16">
        <f t="shared" si="16"/>
        <v>56.887288168162954</v>
      </c>
      <c r="BU18" s="16">
        <f t="shared" si="17"/>
        <v>3.2871207485710823</v>
      </c>
      <c r="BV18" s="16">
        <f t="shared" si="18"/>
        <v>-11.91026555124435</v>
      </c>
      <c r="BW18" s="16">
        <f t="shared" si="19"/>
        <v>1.3175137331640054</v>
      </c>
      <c r="BX18" s="16"/>
      <c r="BY18" s="16">
        <f t="shared" si="20"/>
        <v>49.875298040686182</v>
      </c>
      <c r="BZ18" s="16">
        <f t="shared" si="21"/>
        <v>2.2223458442657709</v>
      </c>
      <c r="CA18" s="16">
        <f t="shared" si="22"/>
        <v>55.958118979719856</v>
      </c>
      <c r="CB18" s="16">
        <f t="shared" si="23"/>
        <v>2.6268881731303257</v>
      </c>
      <c r="CC18" s="16">
        <f t="shared" si="24"/>
        <v>-10.533457207121996</v>
      </c>
      <c r="CD18" s="16">
        <f t="shared" si="25"/>
        <v>0.96376211277050206</v>
      </c>
      <c r="CE18" s="16"/>
      <c r="CF18" s="16">
        <f t="shared" si="43"/>
        <v>15.655089707691488</v>
      </c>
      <c r="CG18" s="16">
        <f t="shared" si="44"/>
        <v>-1.6627908221983345</v>
      </c>
      <c r="CH18" s="16">
        <f t="shared" si="45"/>
        <v>4.9309310631048646</v>
      </c>
      <c r="CI18" s="16">
        <f t="shared" si="46"/>
        <v>0.55246810754069342</v>
      </c>
      <c r="CJ18" s="16">
        <f t="shared" si="47"/>
        <v>18.810328210336216</v>
      </c>
      <c r="CK18" s="16">
        <f t="shared" si="48"/>
        <v>-0.27746485122144815</v>
      </c>
      <c r="CM18" s="16">
        <f t="shared" si="49"/>
        <v>15.557635930438977</v>
      </c>
      <c r="CN18" s="16">
        <f t="shared" si="50"/>
        <v>-0.81758949980216133</v>
      </c>
      <c r="CO18" s="16">
        <f t="shared" si="51"/>
        <v>4.4075453026792175</v>
      </c>
      <c r="CP18" s="16">
        <f t="shared" si="52"/>
        <v>-8.8166803652319103E-2</v>
      </c>
      <c r="CQ18" s="16">
        <f t="shared" si="53"/>
        <v>20.186526363774739</v>
      </c>
      <c r="CR18" s="16">
        <f t="shared" si="54"/>
        <v>-0.18956575930597563</v>
      </c>
      <c r="CT18" s="11"/>
      <c r="CU18" s="11"/>
      <c r="CW18" s="11"/>
    </row>
    <row r="19" spans="1:101" x14ac:dyDescent="0.3">
      <c r="A19" s="9">
        <v>23</v>
      </c>
      <c r="B19" s="9" t="s">
        <v>23</v>
      </c>
      <c r="C19" s="9">
        <v>11</v>
      </c>
      <c r="D19" s="9">
        <v>902.66700000000003</v>
      </c>
      <c r="E19" s="9">
        <v>404</v>
      </c>
      <c r="G19" s="9">
        <v>892.66700000000003</v>
      </c>
      <c r="H19" s="9">
        <v>363.33300000000003</v>
      </c>
      <c r="M19" s="9">
        <v>912</v>
      </c>
      <c r="N19" s="9">
        <v>447.33300000000003</v>
      </c>
      <c r="P19" s="9">
        <v>829.33299999999997</v>
      </c>
      <c r="Q19" s="9">
        <v>418</v>
      </c>
      <c r="S19" s="4">
        <f t="shared" si="0"/>
        <v>64.328259289348793</v>
      </c>
      <c r="T19" s="4">
        <f t="shared" si="1"/>
        <v>28.790923732557975</v>
      </c>
      <c r="V19" s="4">
        <f t="shared" si="28"/>
        <v>63.615612662305274</v>
      </c>
      <c r="W19" s="4">
        <f t="shared" si="29"/>
        <v>25.892803694360119</v>
      </c>
      <c r="Y19" s="4" t="str">
        <f t="shared" si="2"/>
        <v>nan</v>
      </c>
      <c r="Z19" s="4" t="str">
        <f t="shared" si="3"/>
        <v>nan</v>
      </c>
      <c r="AB19" s="4">
        <f t="shared" si="30"/>
        <v>64.993372386368492</v>
      </c>
      <c r="AC19" s="4">
        <f t="shared" si="4"/>
        <v>31.879035361525638</v>
      </c>
      <c r="AE19" s="4">
        <f t="shared" si="5"/>
        <v>59.102136514587876</v>
      </c>
      <c r="AF19" s="4">
        <f t="shared" si="6"/>
        <v>29.788629010418894</v>
      </c>
      <c r="AH19" s="37">
        <f>(SQRT(((T19-W19)^2)+((S19-V19)^2)))</f>
        <v>2.9844538815067065</v>
      </c>
      <c r="AI19" s="37">
        <f t="shared" si="8"/>
        <v>3.1589252705299078</v>
      </c>
      <c r="AJ19" s="37">
        <f t="shared" si="9"/>
        <v>5.3205051525533067</v>
      </c>
      <c r="AL19" s="20">
        <v>0.08</v>
      </c>
      <c r="AM19" s="37">
        <f t="shared" si="31"/>
        <v>76.185083557629554</v>
      </c>
      <c r="AN19" s="37" t="str">
        <f t="shared" si="10"/>
        <v>nan</v>
      </c>
      <c r="AO19" s="37">
        <f t="shared" si="32"/>
        <v>76.185083557629554</v>
      </c>
      <c r="AP19" s="37">
        <f t="shared" si="55"/>
        <v>77.845388783536123</v>
      </c>
      <c r="AQ19" s="37">
        <f t="shared" si="33"/>
        <v>-10.808134998942192</v>
      </c>
      <c r="AS19" s="19">
        <v>0.08</v>
      </c>
      <c r="AT19" s="4">
        <f t="shared" si="11"/>
        <v>76.185083557629554</v>
      </c>
      <c r="AU19" s="11">
        <v>75.011910382900282</v>
      </c>
      <c r="AV19" s="11">
        <v>1862.4094864272088</v>
      </c>
      <c r="AW19" s="11">
        <v>-172338.5300916186</v>
      </c>
      <c r="AX19" s="4">
        <f t="shared" si="34"/>
        <v>32.505177558531436</v>
      </c>
      <c r="AY19" s="4">
        <f t="shared" si="35"/>
        <v>-3007.8747781460702</v>
      </c>
      <c r="BA19" s="4">
        <f t="shared" si="12"/>
        <v>77.845388783536123</v>
      </c>
      <c r="BB19" s="11">
        <v>74.706105241583415</v>
      </c>
      <c r="BC19" s="11">
        <v>2301.2145671520966</v>
      </c>
      <c r="BD19" s="11">
        <v>-102637.68514474783</v>
      </c>
      <c r="BE19" s="4">
        <f t="shared" si="36"/>
        <v>40.163770991660236</v>
      </c>
      <c r="BF19" s="4">
        <f t="shared" si="37"/>
        <v>-1791.3655424011226</v>
      </c>
      <c r="BH19" s="4">
        <f t="shared" si="13"/>
        <v>-10.808134998942192</v>
      </c>
      <c r="BI19" s="11">
        <v>-12.090767893283664</v>
      </c>
      <c r="BJ19" s="11">
        <v>94.717312637317008</v>
      </c>
      <c r="BK19" s="11">
        <v>52524.625499741167</v>
      </c>
      <c r="BL19" s="4">
        <f t="shared" si="38"/>
        <v>1.6531289641620155</v>
      </c>
      <c r="BM19" s="4">
        <f t="shared" si="39"/>
        <v>916.72765334745554</v>
      </c>
      <c r="BN19" s="4">
        <f t="shared" si="40"/>
        <v>19.893078470132568</v>
      </c>
      <c r="BO19" s="4">
        <f t="shared" si="41"/>
        <v>7.3246539502461695E-3</v>
      </c>
      <c r="BP19" s="4">
        <f t="shared" si="42"/>
        <v>2.0285294642475415</v>
      </c>
      <c r="BR19" s="16">
        <f t="shared" si="14"/>
        <v>70.383430956589009</v>
      </c>
      <c r="BS19" s="16">
        <f t="shared" si="15"/>
        <v>4.1921046140376879</v>
      </c>
      <c r="BT19" s="16">
        <f t="shared" si="16"/>
        <v>81.328775719079957</v>
      </c>
      <c r="BU19" s="16">
        <f t="shared" si="17"/>
        <v>2.6721963947929281</v>
      </c>
      <c r="BV19" s="16">
        <f t="shared" si="18"/>
        <v>-11.08663446014663</v>
      </c>
      <c r="BW19" s="16">
        <f t="shared" si="19"/>
        <v>0.99815107608567011</v>
      </c>
      <c r="BX19" s="16"/>
      <c r="BY19" s="16">
        <f t="shared" si="20"/>
        <v>70.937455865132506</v>
      </c>
      <c r="BZ19" s="16">
        <f t="shared" si="21"/>
        <v>2.6656297606113819</v>
      </c>
      <c r="CA19" s="16">
        <f t="shared" si="22"/>
        <v>77.664196168417533</v>
      </c>
      <c r="CB19" s="16">
        <f t="shared" si="23"/>
        <v>1.9678335236833608</v>
      </c>
      <c r="CC19" s="16">
        <f t="shared" si="24"/>
        <v>-11.747986888414079</v>
      </c>
      <c r="CD19" s="16">
        <f t="shared" si="25"/>
        <v>0.74672395517458046</v>
      </c>
      <c r="CE19" s="16"/>
      <c r="CF19" s="16">
        <f t="shared" si="43"/>
        <v>36.012730832182413</v>
      </c>
      <c r="CG19" s="16">
        <f t="shared" si="44"/>
        <v>0.20590323408432099</v>
      </c>
      <c r="CH19" s="16">
        <f t="shared" si="45"/>
        <v>29.372418614021868</v>
      </c>
      <c r="CI19" s="16">
        <f t="shared" si="46"/>
        <v>-6.2456246237460711E-2</v>
      </c>
      <c r="CJ19" s="16">
        <f t="shared" si="47"/>
        <v>19.633959301433936</v>
      </c>
      <c r="CK19" s="16">
        <f t="shared" si="48"/>
        <v>-0.59682750829978348</v>
      </c>
      <c r="CM19" s="16">
        <f t="shared" si="49"/>
        <v>36.619793754885301</v>
      </c>
      <c r="CN19" s="16">
        <f t="shared" si="50"/>
        <v>-0.37430558345655029</v>
      </c>
      <c r="CO19" s="16">
        <f t="shared" si="51"/>
        <v>26.113622491376894</v>
      </c>
      <c r="CP19" s="16">
        <f t="shared" si="52"/>
        <v>-0.74722145309928401</v>
      </c>
      <c r="CQ19" s="16">
        <f t="shared" si="53"/>
        <v>18.971996682482658</v>
      </c>
      <c r="CR19" s="16">
        <f t="shared" si="54"/>
        <v>-0.40660391690189723</v>
      </c>
      <c r="CT19" s="11"/>
      <c r="CU19" s="11"/>
      <c r="CW19" s="11"/>
    </row>
    <row r="20" spans="1:101" x14ac:dyDescent="0.3">
      <c r="A20" s="9">
        <v>64</v>
      </c>
      <c r="B20" s="9" t="s">
        <v>64</v>
      </c>
      <c r="C20" s="9">
        <v>12</v>
      </c>
      <c r="D20" s="9">
        <v>909.33299999999997</v>
      </c>
      <c r="E20" s="9">
        <v>404</v>
      </c>
      <c r="G20" s="9">
        <v>904.66700000000003</v>
      </c>
      <c r="H20" s="9">
        <v>359.33300000000003</v>
      </c>
      <c r="M20" s="9">
        <v>906.66700000000003</v>
      </c>
      <c r="N20" s="9">
        <v>449.33300000000003</v>
      </c>
      <c r="P20" s="9">
        <v>828.66700000000003</v>
      </c>
      <c r="Q20" s="9">
        <v>418</v>
      </c>
      <c r="S20" s="4">
        <f t="shared" si="0"/>
        <v>64.803309530935991</v>
      </c>
      <c r="T20" s="4">
        <f t="shared" si="1"/>
        <v>28.790923732557975</v>
      </c>
      <c r="V20" s="4">
        <f t="shared" si="28"/>
        <v>64.470788614757495</v>
      </c>
      <c r="W20" s="4">
        <f t="shared" si="29"/>
        <v>25.60774504354271</v>
      </c>
      <c r="Y20" s="4" t="str">
        <f t="shared" si="2"/>
        <v>nan</v>
      </c>
      <c r="Z20" s="4" t="str">
        <f t="shared" si="3"/>
        <v>nan</v>
      </c>
      <c r="AB20" s="4">
        <f t="shared" si="30"/>
        <v>64.613317940166198</v>
      </c>
      <c r="AC20" s="4">
        <f t="shared" si="4"/>
        <v>32.02156468693434</v>
      </c>
      <c r="AE20" s="4">
        <f t="shared" si="5"/>
        <v>59.054674249226785</v>
      </c>
      <c r="AF20" s="4">
        <f t="shared" si="6"/>
        <v>29.788629010418894</v>
      </c>
      <c r="AH20" s="37">
        <f>(SQRT(((T20-W20)^2)+((S20-V20)^2)))</f>
        <v>3.2004994494449024</v>
      </c>
      <c r="AI20" s="37">
        <f t="shared" si="8"/>
        <v>3.2362227643747072</v>
      </c>
      <c r="AJ20" s="37">
        <f t="shared" si="9"/>
        <v>5.8345714001615754</v>
      </c>
      <c r="AL20" s="20">
        <v>8.7999999999999995E-2</v>
      </c>
      <c r="AM20" s="37">
        <f t="shared" si="31"/>
        <v>84.036403010881742</v>
      </c>
      <c r="AN20" s="37" t="str">
        <f t="shared" si="10"/>
        <v>nan</v>
      </c>
      <c r="AO20" s="37">
        <f t="shared" si="32"/>
        <v>84.036403010881742</v>
      </c>
      <c r="AP20" s="38">
        <f>-1*(ATAN((T20-AC20)/((IF(S20=AB20,S20+0.0001,S20))-AB20))*(180/PI()))</f>
        <v>86.634354326315432</v>
      </c>
      <c r="AQ20" s="37">
        <f t="shared" si="33"/>
        <v>-9.8459021464643683</v>
      </c>
      <c r="AS20" s="19">
        <v>8.7999999999999995E-2</v>
      </c>
      <c r="AT20" s="4">
        <f t="shared" si="11"/>
        <v>84.036403010881742</v>
      </c>
      <c r="AU20" s="11">
        <v>83.395313328298414</v>
      </c>
      <c r="AV20" s="11">
        <v>-146.02360922033645</v>
      </c>
      <c r="AW20" s="11">
        <v>-253898.44146949219</v>
      </c>
      <c r="AX20" s="4">
        <f t="shared" si="34"/>
        <v>-2.5485927665404211</v>
      </c>
      <c r="AY20" s="4">
        <f t="shared" si="35"/>
        <v>-4431.3637693247492</v>
      </c>
      <c r="BA20" s="4">
        <f t="shared" si="12"/>
        <v>86.634354326315432</v>
      </c>
      <c r="BB20" s="11">
        <v>88.921308149285721</v>
      </c>
      <c r="BC20" s="11">
        <v>950.01227246399503</v>
      </c>
      <c r="BD20" s="11">
        <v>-203601.28484000254</v>
      </c>
      <c r="BE20" s="4">
        <f t="shared" si="36"/>
        <v>16.580842088850176</v>
      </c>
      <c r="BF20" s="4">
        <f t="shared" si="37"/>
        <v>-3553.5127817488615</v>
      </c>
      <c r="BH20" s="4">
        <f t="shared" si="13"/>
        <v>-9.8459021464643683</v>
      </c>
      <c r="BI20" s="11">
        <v>-9.4222703774873722</v>
      </c>
      <c r="BJ20" s="11">
        <v>334.4291819827742</v>
      </c>
      <c r="BK20" s="11">
        <v>4525.2151630537028</v>
      </c>
      <c r="BL20" s="4">
        <f t="shared" si="38"/>
        <v>5.836890340350708</v>
      </c>
      <c r="BM20" s="4">
        <f t="shared" si="39"/>
        <v>78.979903956459182</v>
      </c>
      <c r="BN20" s="4">
        <f t="shared" si="40"/>
        <v>1.8665206368114449</v>
      </c>
      <c r="BO20" s="4">
        <f t="shared" si="41"/>
        <v>6.3104943261210885E-4</v>
      </c>
      <c r="BP20" s="4">
        <f t="shared" si="42"/>
        <v>0.19033213552557149</v>
      </c>
      <c r="BR20" s="16">
        <f t="shared" si="14"/>
        <v>83.201472869819355</v>
      </c>
      <c r="BS20" s="16">
        <f t="shared" si="15"/>
        <v>2.900450996216803</v>
      </c>
      <c r="BT20" s="16">
        <f t="shared" si="16"/>
        <v>86.868163474985522</v>
      </c>
      <c r="BU20" s="16">
        <f t="shared" si="17"/>
        <v>0.50011121482540388</v>
      </c>
      <c r="BV20" s="16">
        <f t="shared" si="18"/>
        <v>-9.3883080362668707</v>
      </c>
      <c r="BW20" s="16">
        <f t="shared" si="19"/>
        <v>0.5134631846314196</v>
      </c>
      <c r="BX20" s="16"/>
      <c r="BY20" s="16">
        <f t="shared" si="20"/>
        <v>80.180533768853508</v>
      </c>
      <c r="BZ20" s="16">
        <f t="shared" si="21"/>
        <v>2.2223905100147681</v>
      </c>
      <c r="CA20" s="16">
        <f t="shared" si="22"/>
        <v>89.157288562858497</v>
      </c>
      <c r="CB20" s="16">
        <f t="shared" si="23"/>
        <v>0.52700725901914369</v>
      </c>
      <c r="CC20" s="16">
        <f t="shared" si="24"/>
        <v>-9.3260024312977201</v>
      </c>
      <c r="CD20" s="16">
        <f t="shared" si="25"/>
        <v>0.45612636567123771</v>
      </c>
      <c r="CE20" s="16"/>
      <c r="CF20" s="16">
        <f t="shared" si="43"/>
        <v>48.830772745412759</v>
      </c>
      <c r="CG20" s="16">
        <f t="shared" si="44"/>
        <v>-1.0857503837365639</v>
      </c>
      <c r="CH20" s="16">
        <f t="shared" si="45"/>
        <v>34.911806369927433</v>
      </c>
      <c r="CI20" s="16">
        <f t="shared" si="46"/>
        <v>-2.2345414262049852</v>
      </c>
      <c r="CJ20" s="16">
        <f t="shared" si="47"/>
        <v>21.332285725313696</v>
      </c>
      <c r="CK20" s="16">
        <f t="shared" si="48"/>
        <v>-1.0815153997540339</v>
      </c>
      <c r="CM20" s="16">
        <f t="shared" si="49"/>
        <v>45.862871658606302</v>
      </c>
      <c r="CN20" s="16">
        <f t="shared" si="50"/>
        <v>-0.81754483405316414</v>
      </c>
      <c r="CO20" s="16">
        <f t="shared" si="51"/>
        <v>37.606714885817858</v>
      </c>
      <c r="CP20" s="16">
        <f t="shared" si="52"/>
        <v>-2.1880477177635012</v>
      </c>
      <c r="CQ20" s="16">
        <f t="shared" si="53"/>
        <v>21.393981139599017</v>
      </c>
      <c r="CR20" s="16">
        <f t="shared" si="54"/>
        <v>-0.69720150640523992</v>
      </c>
      <c r="CT20" s="11"/>
      <c r="CU20" s="11"/>
      <c r="CW20" s="11"/>
    </row>
    <row r="21" spans="1:101" x14ac:dyDescent="0.3">
      <c r="A21" s="9">
        <v>15</v>
      </c>
      <c r="B21" s="9" t="s">
        <v>15</v>
      </c>
      <c r="C21" s="9">
        <v>13</v>
      </c>
      <c r="D21" s="9">
        <v>910</v>
      </c>
      <c r="E21" s="9">
        <v>404.66699999999997</v>
      </c>
      <c r="G21" s="9">
        <v>898</v>
      </c>
      <c r="H21" s="9">
        <v>361.33300000000003</v>
      </c>
      <c r="M21" s="9">
        <v>910.66700000000003</v>
      </c>
      <c r="N21" s="9">
        <v>448.66699999999997</v>
      </c>
      <c r="P21" s="9">
        <v>836.66700000000003</v>
      </c>
      <c r="Q21" s="9">
        <v>412.66699999999997</v>
      </c>
      <c r="S21" s="4">
        <f t="shared" si="0"/>
        <v>64.850843060959789</v>
      </c>
      <c r="T21" s="4">
        <f t="shared" si="1"/>
        <v>28.838457262581777</v>
      </c>
      <c r="V21" s="4">
        <f t="shared" si="28"/>
        <v>63.995667108507575</v>
      </c>
      <c r="W21" s="4">
        <f t="shared" si="29"/>
        <v>25.750274368951416</v>
      </c>
      <c r="Y21" s="4" t="str">
        <f t="shared" si="2"/>
        <v>nan</v>
      </c>
      <c r="Z21" s="4" t="str">
        <f t="shared" si="3"/>
        <v>nan</v>
      </c>
      <c r="AB21" s="4">
        <f t="shared" si="30"/>
        <v>64.898376590983602</v>
      </c>
      <c r="AC21" s="4">
        <f t="shared" si="4"/>
        <v>31.974102421573239</v>
      </c>
      <c r="AE21" s="4">
        <f t="shared" si="5"/>
        <v>59.624791550861595</v>
      </c>
      <c r="AF21" s="4">
        <f t="shared" si="6"/>
        <v>29.408574564216586</v>
      </c>
      <c r="AH21" s="37">
        <f>(SQRT(((T21-W21)^2)+((S21-V21)^2)))</f>
        <v>3.2044031416417846</v>
      </c>
      <c r="AI21" s="37">
        <f t="shared" si="8"/>
        <v>3.1360054208472148</v>
      </c>
      <c r="AJ21" s="37">
        <f t="shared" si="9"/>
        <v>5.2570569831249667</v>
      </c>
      <c r="AL21" s="20">
        <v>9.6000000000000002E-2</v>
      </c>
      <c r="AM21" s="37">
        <f t="shared" si="31"/>
        <v>74.521588545791843</v>
      </c>
      <c r="AN21" s="37" t="str">
        <f t="shared" si="10"/>
        <v>nan</v>
      </c>
      <c r="AO21" s="37">
        <f t="shared" si="32"/>
        <v>74.521588545791843</v>
      </c>
      <c r="AP21" s="37">
        <f t="shared" ref="AP21:AP56" si="56">(ATAN((T21-AC21)/((IF(S21=AB21,S21+0.0001,S21))-AB21))*(180/PI()))</f>
        <v>89.131514590991728</v>
      </c>
      <c r="AQ21" s="37">
        <f t="shared" si="33"/>
        <v>-6.2258571415428188</v>
      </c>
      <c r="AS21" s="19">
        <v>9.6000000000000002E-2</v>
      </c>
      <c r="AT21" s="4">
        <f t="shared" si="11"/>
        <v>74.521588545791843</v>
      </c>
      <c r="AU21" s="11">
        <v>72.675532524402911</v>
      </c>
      <c r="AV21" s="11">
        <v>-2199.9657700371281</v>
      </c>
      <c r="AW21" s="11">
        <v>-192631.83979921538</v>
      </c>
      <c r="AX21" s="4">
        <f t="shared" si="34"/>
        <v>-38.396646118320298</v>
      </c>
      <c r="AY21" s="4">
        <f t="shared" si="35"/>
        <v>-3362.0598486705617</v>
      </c>
      <c r="BA21" s="4">
        <f t="shared" si="12"/>
        <v>89.131514590991728</v>
      </c>
      <c r="BB21" s="11">
        <v>89.906302322977922</v>
      </c>
      <c r="BC21" s="11">
        <v>-956.40614501661764</v>
      </c>
      <c r="BD21" s="11">
        <v>-246119.19222428786</v>
      </c>
      <c r="BE21" s="4">
        <f t="shared" si="36"/>
        <v>-16.692436216846335</v>
      </c>
      <c r="BF21" s="4">
        <f t="shared" si="37"/>
        <v>-4295.5902566626501</v>
      </c>
      <c r="BH21" s="4">
        <f t="shared" si="13"/>
        <v>-6.2258571415428188</v>
      </c>
      <c r="BI21" s="11">
        <v>-6.7399007274067362</v>
      </c>
      <c r="BJ21" s="11">
        <v>167.12075868515524</v>
      </c>
      <c r="BK21" s="11">
        <v>-46724.391539789896</v>
      </c>
      <c r="BL21" s="4">
        <f t="shared" si="38"/>
        <v>2.9168074874868686</v>
      </c>
      <c r="BM21" s="4">
        <f t="shared" si="39"/>
        <v>-815.49447336031699</v>
      </c>
      <c r="BN21" s="4">
        <f t="shared" si="40"/>
        <v>17.697193075637077</v>
      </c>
      <c r="BO21" s="4">
        <f t="shared" si="41"/>
        <v>-6.5158008421489326E-3</v>
      </c>
      <c r="BP21" s="4">
        <f t="shared" si="42"/>
        <v>1.8046114703818463</v>
      </c>
      <c r="BR21" s="16">
        <f t="shared" si="14"/>
        <v>71.054896913544184</v>
      </c>
      <c r="BS21" s="16">
        <f t="shared" si="15"/>
        <v>2.1043447038229326</v>
      </c>
      <c r="BT21" s="16">
        <f t="shared" si="16"/>
        <v>86.577243871286129</v>
      </c>
      <c r="BU21" s="16">
        <f t="shared" si="17"/>
        <v>1.9343727157379624</v>
      </c>
      <c r="BV21" s="16">
        <f t="shared" si="18"/>
        <v>-6.6708553916281357</v>
      </c>
      <c r="BW21" s="16">
        <f t="shared" si="19"/>
        <v>0.67264018175904794</v>
      </c>
      <c r="BX21" s="16"/>
      <c r="BY21" s="16">
        <f t="shared" si="20"/>
        <v>70.504876920584664</v>
      </c>
      <c r="BZ21" s="16">
        <f t="shared" si="21"/>
        <v>1.6524948444550063</v>
      </c>
      <c r="CA21" s="16">
        <f t="shared" si="22"/>
        <v>88.20983136469809</v>
      </c>
      <c r="CB21" s="16">
        <f t="shared" si="23"/>
        <v>1.7447342652965447</v>
      </c>
      <c r="CC21" s="16">
        <f t="shared" si="24"/>
        <v>-7.001835512742467</v>
      </c>
      <c r="CD21" s="16">
        <f t="shared" si="25"/>
        <v>0.54512468090662725</v>
      </c>
      <c r="CE21" s="16"/>
      <c r="CF21" s="16">
        <f t="shared" si="43"/>
        <v>36.684196789137587</v>
      </c>
      <c r="CG21" s="16">
        <f t="shared" si="44"/>
        <v>-1.8818566761304343</v>
      </c>
      <c r="CH21" s="16">
        <f t="shared" si="45"/>
        <v>34.62088676622804</v>
      </c>
      <c r="CI21" s="16">
        <f t="shared" si="46"/>
        <v>-0.80027992529242642</v>
      </c>
      <c r="CJ21" s="16">
        <f t="shared" si="47"/>
        <v>24.049738369952429</v>
      </c>
      <c r="CK21" s="16">
        <f t="shared" si="48"/>
        <v>-0.92233840262640565</v>
      </c>
      <c r="CM21" s="16">
        <f t="shared" si="49"/>
        <v>36.187214810337458</v>
      </c>
      <c r="CN21" s="16">
        <f t="shared" si="50"/>
        <v>-1.3874404996129259</v>
      </c>
      <c r="CO21" s="16">
        <f t="shared" si="51"/>
        <v>36.659257687657451</v>
      </c>
      <c r="CP21" s="16">
        <f t="shared" si="52"/>
        <v>-0.97032071148610011</v>
      </c>
      <c r="CQ21" s="16">
        <f t="shared" si="53"/>
        <v>23.71814805815427</v>
      </c>
      <c r="CR21" s="16">
        <f t="shared" si="54"/>
        <v>-0.60820319116985044</v>
      </c>
      <c r="CT21" s="11"/>
      <c r="CU21" s="11"/>
      <c r="CW21" s="11"/>
    </row>
    <row r="22" spans="1:101" x14ac:dyDescent="0.3">
      <c r="A22" s="9">
        <v>33</v>
      </c>
      <c r="B22" s="9" t="s">
        <v>33</v>
      </c>
      <c r="C22" s="9">
        <v>14</v>
      </c>
      <c r="D22" s="9">
        <v>909.33299999999997</v>
      </c>
      <c r="E22" s="9">
        <v>400</v>
      </c>
      <c r="G22" s="9">
        <v>880.66700000000003</v>
      </c>
      <c r="H22" s="9">
        <v>369.33300000000003</v>
      </c>
      <c r="M22" s="9">
        <v>918.66700000000003</v>
      </c>
      <c r="N22" s="9">
        <v>444.66699999999997</v>
      </c>
      <c r="P22" s="9">
        <v>838.66700000000003</v>
      </c>
      <c r="Q22" s="9">
        <v>410</v>
      </c>
      <c r="S22" s="4">
        <f t="shared" si="0"/>
        <v>64.803309530935991</v>
      </c>
      <c r="T22" s="4">
        <f t="shared" si="1"/>
        <v>28.50586508174057</v>
      </c>
      <c r="V22" s="4">
        <f t="shared" si="28"/>
        <v>62.760436709853053</v>
      </c>
      <c r="W22" s="4">
        <f t="shared" si="29"/>
        <v>26.320391670586226</v>
      </c>
      <c r="Y22" s="4" t="str">
        <f t="shared" si="2"/>
        <v>nan</v>
      </c>
      <c r="Z22" s="4" t="str">
        <f t="shared" si="3"/>
        <v>nan</v>
      </c>
      <c r="AB22" s="4">
        <f t="shared" si="30"/>
        <v>65.468493892618412</v>
      </c>
      <c r="AC22" s="4">
        <f t="shared" si="4"/>
        <v>31.689043770755831</v>
      </c>
      <c r="AE22" s="4">
        <f t="shared" si="5"/>
        <v>59.767320876270297</v>
      </c>
      <c r="AF22" s="4">
        <f t="shared" si="6"/>
        <v>29.218511708784082</v>
      </c>
      <c r="AH22" s="37">
        <f>(SQRT(((T22-W22)^2)+((S22-V22)^2)))</f>
        <v>2.9915921169139965</v>
      </c>
      <c r="AI22" s="37">
        <f t="shared" si="8"/>
        <v>3.2519373919600243</v>
      </c>
      <c r="AJ22" s="37">
        <f t="shared" si="9"/>
        <v>5.0861623002965679</v>
      </c>
      <c r="AL22" s="20">
        <v>0.10400000000000001</v>
      </c>
      <c r="AM22" s="37">
        <f t="shared" si="31"/>
        <v>46.931562847125342</v>
      </c>
      <c r="AN22" s="37" t="str">
        <f t="shared" si="10"/>
        <v>nan</v>
      </c>
      <c r="AO22" s="37">
        <f t="shared" si="32"/>
        <v>46.931562847125342</v>
      </c>
      <c r="AP22" s="37">
        <f t="shared" si="56"/>
        <v>78.196832022330227</v>
      </c>
      <c r="AQ22" s="37">
        <f t="shared" si="33"/>
        <v>-8.0544894350076337</v>
      </c>
      <c r="AS22" s="19">
        <v>0.10400000000000001</v>
      </c>
      <c r="AT22" s="4">
        <f t="shared" si="11"/>
        <v>46.931562847125342</v>
      </c>
      <c r="AU22" s="11">
        <v>48.195859335820089</v>
      </c>
      <c r="AV22" s="11">
        <v>-3228.1331924001252</v>
      </c>
      <c r="AW22" s="11">
        <v>-49629.968734081711</v>
      </c>
      <c r="AX22" s="4">
        <f t="shared" si="34"/>
        <v>-56.341552900297778</v>
      </c>
      <c r="AY22" s="4">
        <f t="shared" si="35"/>
        <v>-866.20636207156815</v>
      </c>
      <c r="BA22" s="4">
        <f t="shared" si="12"/>
        <v>78.196832022330227</v>
      </c>
      <c r="BB22" s="11">
        <v>73.61880910219017</v>
      </c>
      <c r="BC22" s="11">
        <v>-2987.8949901651604</v>
      </c>
      <c r="BD22" s="11">
        <v>-183815.59903727789</v>
      </c>
      <c r="BE22" s="4">
        <f t="shared" si="36"/>
        <v>-52.148605282225638</v>
      </c>
      <c r="BF22" s="4">
        <f t="shared" si="37"/>
        <v>-3208.1874197262186</v>
      </c>
      <c r="BH22" s="4">
        <f t="shared" si="13"/>
        <v>-8.0544894350076337</v>
      </c>
      <c r="BI22" s="11">
        <v>-6.748338111519927</v>
      </c>
      <c r="BJ22" s="11">
        <v>-413.16111816249628</v>
      </c>
      <c r="BK22" s="11">
        <v>-100077.51541908876</v>
      </c>
      <c r="BL22" s="4">
        <f t="shared" si="38"/>
        <v>-7.2110218531569039</v>
      </c>
      <c r="BM22" s="4">
        <f t="shared" si="39"/>
        <v>-1746.682151278492</v>
      </c>
      <c r="BN22" s="4">
        <f t="shared" si="40"/>
        <v>37.919794856153771</v>
      </c>
      <c r="BO22" s="4">
        <f t="shared" si="41"/>
        <v>-1.395599038871515E-2</v>
      </c>
      <c r="BP22" s="4">
        <f t="shared" si="42"/>
        <v>3.8667429608454</v>
      </c>
      <c r="BR22" s="16">
        <f t="shared" si="14"/>
        <v>44.88645824632632</v>
      </c>
      <c r="BS22" s="16">
        <f t="shared" si="15"/>
        <v>3.7749850022196259</v>
      </c>
      <c r="BT22" s="16">
        <f t="shared" si="16"/>
        <v>77.175832073850501</v>
      </c>
      <c r="BU22" s="16">
        <f t="shared" si="17"/>
        <v>5.79856173227809</v>
      </c>
      <c r="BV22" s="16">
        <f t="shared" si="18"/>
        <v>-8.4605634882722267</v>
      </c>
      <c r="BW22" s="16">
        <f t="shared" si="19"/>
        <v>0.59174592816246285</v>
      </c>
      <c r="BX22" s="16"/>
      <c r="BY22" s="16">
        <f t="shared" si="20"/>
        <v>47.206484495171587</v>
      </c>
      <c r="BZ22" s="16">
        <f t="shared" si="21"/>
        <v>1.7116424954057772</v>
      </c>
      <c r="CA22" s="16">
        <f t="shared" si="22"/>
        <v>72.552257664408472</v>
      </c>
      <c r="CB22" s="16">
        <f t="shared" si="23"/>
        <v>3.6516553191335301</v>
      </c>
      <c r="CC22" s="16">
        <f t="shared" si="24"/>
        <v>-7.5176926911943385</v>
      </c>
      <c r="CD22" s="16">
        <f t="shared" si="25"/>
        <v>0.7225605398504108</v>
      </c>
      <c r="CE22" s="16"/>
      <c r="CF22" s="16">
        <f t="shared" si="43"/>
        <v>10.515758121919724</v>
      </c>
      <c r="CG22" s="16">
        <f t="shared" si="44"/>
        <v>-0.21121637773374102</v>
      </c>
      <c r="CH22" s="16">
        <f t="shared" si="45"/>
        <v>25.219474968792412</v>
      </c>
      <c r="CI22" s="16">
        <f t="shared" si="46"/>
        <v>3.0639090912477012</v>
      </c>
      <c r="CJ22" s="16">
        <f t="shared" si="47"/>
        <v>22.260030273308338</v>
      </c>
      <c r="CK22" s="16">
        <f t="shared" si="48"/>
        <v>-1.0032326562229907</v>
      </c>
      <c r="CM22" s="16">
        <f t="shared" si="49"/>
        <v>12.888822384924381</v>
      </c>
      <c r="CN22" s="16">
        <f t="shared" si="50"/>
        <v>-1.328292848662155</v>
      </c>
      <c r="CO22" s="16">
        <f t="shared" si="51"/>
        <v>21.001683987367834</v>
      </c>
      <c r="CP22" s="16">
        <f t="shared" si="52"/>
        <v>0.9366003423508853</v>
      </c>
      <c r="CQ22" s="16">
        <f t="shared" si="53"/>
        <v>23.202290879702399</v>
      </c>
      <c r="CR22" s="16">
        <f t="shared" si="54"/>
        <v>-0.43076733222606689</v>
      </c>
      <c r="CT22" s="11"/>
      <c r="CU22" s="11"/>
      <c r="CW22" s="11"/>
    </row>
    <row r="23" spans="1:101" x14ac:dyDescent="0.3">
      <c r="A23" s="9">
        <v>51</v>
      </c>
      <c r="B23" s="9" t="s">
        <v>51</v>
      </c>
      <c r="C23" s="9">
        <v>15</v>
      </c>
      <c r="D23" s="9">
        <v>906.66700000000003</v>
      </c>
      <c r="E23" s="9">
        <v>398.66699999999997</v>
      </c>
      <c r="J23" s="9">
        <v>917.33299999999997</v>
      </c>
      <c r="K23" s="9">
        <v>359.33300000000003</v>
      </c>
      <c r="P23" s="9">
        <v>842.66700000000003</v>
      </c>
      <c r="Q23" s="9">
        <v>412.66699999999997</v>
      </c>
      <c r="S23" s="4">
        <f t="shared" si="0"/>
        <v>64.613317940166198</v>
      </c>
      <c r="T23" s="4">
        <f t="shared" si="1"/>
        <v>28.410869286355666</v>
      </c>
      <c r="V23" s="4" t="str">
        <f t="shared" si="28"/>
        <v>nan</v>
      </c>
      <c r="W23" s="4" t="str">
        <f t="shared" si="29"/>
        <v>nan</v>
      </c>
      <c r="Y23" s="4">
        <f t="shared" si="2"/>
        <v>65.3734268325708</v>
      </c>
      <c r="Z23" s="4">
        <f t="shared" si="3"/>
        <v>25.60774504354271</v>
      </c>
      <c r="AB23" s="4" t="str">
        <f t="shared" si="30"/>
        <v>nan</v>
      </c>
      <c r="AC23" s="4" t="str">
        <f t="shared" si="4"/>
        <v>nan</v>
      </c>
      <c r="AE23" s="4">
        <f t="shared" si="5"/>
        <v>60.052379527087702</v>
      </c>
      <c r="AF23" s="4">
        <f t="shared" si="6"/>
        <v>29.408574564216586</v>
      </c>
      <c r="AH23" s="37"/>
      <c r="AI23" s="37"/>
      <c r="AJ23" s="37">
        <f t="shared" si="9"/>
        <v>4.6687873189262463</v>
      </c>
      <c r="AL23" s="20">
        <v>0.112</v>
      </c>
      <c r="AM23" s="37" t="str">
        <f t="shared" si="31"/>
        <v>nan</v>
      </c>
      <c r="AN23" s="37">
        <f t="shared" si="10"/>
        <v>-74.828234543160406</v>
      </c>
      <c r="AO23" s="37">
        <f t="shared" si="32"/>
        <v>18.631765456839588</v>
      </c>
      <c r="AP23" s="37"/>
      <c r="AQ23" s="37">
        <f t="shared" si="33"/>
        <v>-12.339087278326181</v>
      </c>
      <c r="AS23" s="19">
        <v>0.112</v>
      </c>
      <c r="AT23" s="4">
        <f t="shared" si="11"/>
        <v>18.631765456839588</v>
      </c>
      <c r="AU23" s="11">
        <v>21.02539899275132</v>
      </c>
      <c r="AV23" s="11">
        <v>-2994.0453074991879</v>
      </c>
      <c r="AW23" s="11">
        <v>100578.07773506772</v>
      </c>
      <c r="AX23" s="4">
        <f t="shared" si="34"/>
        <v>-52.255948569746899</v>
      </c>
      <c r="AY23" s="4">
        <f t="shared" si="35"/>
        <v>1755.4186118037333</v>
      </c>
      <c r="BA23" s="4">
        <f>AVERAGE(BA22,BA24)</f>
        <v>42.268062700397138</v>
      </c>
      <c r="BH23" s="4">
        <f t="shared" si="13"/>
        <v>-12.339087278326181</v>
      </c>
      <c r="BI23" s="11">
        <v>-13.350478931992278</v>
      </c>
      <c r="BJ23" s="11">
        <v>-1434.1195640750955</v>
      </c>
      <c r="BK23" s="11">
        <v>-120403.60517627974</v>
      </c>
      <c r="BL23" s="4">
        <f t="shared" si="38"/>
        <v>-25.030108260376203</v>
      </c>
      <c r="BM23" s="4">
        <f t="shared" si="39"/>
        <v>-2101.4393415973695</v>
      </c>
      <c r="BN23" s="4">
        <f t="shared" si="40"/>
        <v>47.584678514388465</v>
      </c>
      <c r="BO23" s="4">
        <f t="shared" si="41"/>
        <v>-1.6790500339362982E-2</v>
      </c>
      <c r="BP23" s="4">
        <f t="shared" si="42"/>
        <v>4.8522868171514668</v>
      </c>
      <c r="BR23" s="16">
        <f t="shared" si="14"/>
        <v>22.434054765520891</v>
      </c>
      <c r="BS23" s="16">
        <f t="shared" si="15"/>
        <v>2.7552668426609941</v>
      </c>
      <c r="BT23" s="16"/>
      <c r="BU23" s="16"/>
      <c r="BV23" s="16">
        <f t="shared" si="18"/>
        <v>-13.581181910126432</v>
      </c>
      <c r="BW23" s="16">
        <f t="shared" si="19"/>
        <v>0.97943411293425953</v>
      </c>
      <c r="BX23" s="16"/>
      <c r="BY23" s="16">
        <f t="shared" si="20"/>
        <v>21.006892249368033</v>
      </c>
      <c r="BZ23" s="16">
        <f t="shared" si="21"/>
        <v>3.191457619619936</v>
      </c>
      <c r="CA23" s="16"/>
      <c r="CB23" s="16"/>
      <c r="CC23" s="16">
        <f t="shared" si="24"/>
        <v>-14.201476262742224</v>
      </c>
      <c r="CD23" s="16">
        <f t="shared" si="25"/>
        <v>0.72270783181441944</v>
      </c>
      <c r="CE23" s="16"/>
      <c r="CF23" s="16">
        <f t="shared" si="43"/>
        <v>-11.936645358885706</v>
      </c>
      <c r="CG23" s="16">
        <f t="shared" si="44"/>
        <v>-1.2309345372923728</v>
      </c>
      <c r="CH23" s="16">
        <f t="shared" si="45"/>
        <v>-51.956357105058089</v>
      </c>
      <c r="CI23" s="16">
        <f t="shared" si="46"/>
        <v>-2.7346526410303889</v>
      </c>
      <c r="CJ23" s="16">
        <f t="shared" si="47"/>
        <v>17.139411851454135</v>
      </c>
      <c r="CK23" s="16">
        <f t="shared" si="48"/>
        <v>-0.61554447145119406</v>
      </c>
      <c r="CM23" s="16">
        <f t="shared" si="49"/>
        <v>-13.310769860879173</v>
      </c>
      <c r="CN23" s="16">
        <f t="shared" si="50"/>
        <v>0.15152227555200382</v>
      </c>
      <c r="CO23" s="16">
        <f t="shared" si="51"/>
        <v>-51.550573677040639</v>
      </c>
      <c r="CP23" s="16">
        <f t="shared" si="52"/>
        <v>-2.7150549767826448</v>
      </c>
      <c r="CQ23" s="16">
        <f t="shared" si="53"/>
        <v>16.518507308154511</v>
      </c>
      <c r="CR23" s="16">
        <f t="shared" si="54"/>
        <v>-0.43062004026205825</v>
      </c>
      <c r="CT23" s="11"/>
      <c r="CU23" s="11"/>
      <c r="CW23" s="11"/>
    </row>
    <row r="24" spans="1:101" x14ac:dyDescent="0.3">
      <c r="A24" s="9">
        <v>1</v>
      </c>
      <c r="B24" s="9" t="s">
        <v>1</v>
      </c>
      <c r="C24" s="9">
        <v>16</v>
      </c>
      <c r="D24" s="9">
        <v>902</v>
      </c>
      <c r="E24" s="9">
        <v>394.66699999999997</v>
      </c>
      <c r="J24" s="9">
        <v>904.66700000000003</v>
      </c>
      <c r="K24" s="9">
        <v>350.66699999999997</v>
      </c>
      <c r="M24" s="9">
        <v>944</v>
      </c>
      <c r="N24" s="9">
        <v>399.33300000000003</v>
      </c>
      <c r="P24" s="9">
        <v>848.66700000000003</v>
      </c>
      <c r="Q24" s="9">
        <v>421.33300000000003</v>
      </c>
      <c r="S24" s="4">
        <f t="shared" si="0"/>
        <v>64.28072575932498</v>
      </c>
      <c r="T24" s="4">
        <f t="shared" si="1"/>
        <v>28.125810635538262</v>
      </c>
      <c r="V24" s="4" t="str">
        <f t="shared" si="28"/>
        <v>nan</v>
      </c>
      <c r="W24" s="4" t="str">
        <f t="shared" si="29"/>
        <v>nan</v>
      </c>
      <c r="Y24" s="4">
        <f t="shared" si="2"/>
        <v>64.470788614757495</v>
      </c>
      <c r="Z24" s="4">
        <f t="shared" si="3"/>
        <v>24.9901654765468</v>
      </c>
      <c r="AB24" s="4">
        <f t="shared" si="30"/>
        <v>67.273841592907743</v>
      </c>
      <c r="AC24" s="4">
        <f t="shared" si="4"/>
        <v>28.458331551716768</v>
      </c>
      <c r="AE24" s="4">
        <f t="shared" si="5"/>
        <v>60.479967503313809</v>
      </c>
      <c r="AF24" s="4">
        <f t="shared" si="6"/>
        <v>30.0261541312125</v>
      </c>
      <c r="AH24" s="37"/>
      <c r="AI24" s="37">
        <f t="shared" ref="AI24:AI50" si="57">(SQRT(((T24-AC24)^2)+((S24-AB24)^2)))</f>
        <v>3.0115299355875633</v>
      </c>
      <c r="AJ24" s="37">
        <f t="shared" si="9"/>
        <v>4.2493609780987622</v>
      </c>
      <c r="AL24" s="20">
        <v>0.12</v>
      </c>
      <c r="AM24" s="37" t="str">
        <f t="shared" si="31"/>
        <v>nan</v>
      </c>
      <c r="AN24" s="37">
        <f t="shared" si="10"/>
        <v>-86.531338270849602</v>
      </c>
      <c r="AO24" s="37">
        <f t="shared" si="32"/>
        <v>6.9286617291503916</v>
      </c>
      <c r="AP24" s="37">
        <f t="shared" si="56"/>
        <v>6.3392933784640535</v>
      </c>
      <c r="AQ24" s="37">
        <f t="shared" si="33"/>
        <v>-26.564621454434491</v>
      </c>
      <c r="AS24" s="19">
        <v>0.12</v>
      </c>
      <c r="AT24" s="4">
        <f t="shared" si="11"/>
        <v>6.9286617291503916</v>
      </c>
      <c r="AU24" s="11">
        <v>0.29113214048074454</v>
      </c>
      <c r="AV24" s="11">
        <v>-1618.883872203804</v>
      </c>
      <c r="AW24" s="11">
        <v>223304.83096239794</v>
      </c>
      <c r="AX24" s="4">
        <f t="shared" si="34"/>
        <v>-28.254853777391489</v>
      </c>
      <c r="AY24" s="4">
        <f t="shared" si="35"/>
        <v>3897.4045359032229</v>
      </c>
      <c r="BA24" s="4">
        <f t="shared" ref="BA24:BA50" si="58">AP24</f>
        <v>6.3392933784640535</v>
      </c>
      <c r="BB24" s="11">
        <v>11.259512231395878</v>
      </c>
      <c r="BC24" s="11">
        <v>-2740.4897889792387</v>
      </c>
      <c r="BD24" s="11">
        <v>228928.83952294287</v>
      </c>
      <c r="BE24" s="4">
        <f t="shared" si="36"/>
        <v>-47.830569934972324</v>
      </c>
      <c r="BF24" s="4">
        <f t="shared" si="37"/>
        <v>3995.5620024450786</v>
      </c>
      <c r="BH24" s="4">
        <f t="shared" si="13"/>
        <v>-26.564621454434491</v>
      </c>
      <c r="BI24" s="11">
        <v>-29.694252226593843</v>
      </c>
      <c r="BJ24" s="11">
        <v>-2339.618892484802</v>
      </c>
      <c r="BK24" s="11">
        <v>-49795.427578730836</v>
      </c>
      <c r="BL24" s="4">
        <f t="shared" si="38"/>
        <v>-40.834052915723014</v>
      </c>
      <c r="BM24" s="4">
        <f t="shared" si="39"/>
        <v>-869.09416368724112</v>
      </c>
      <c r="BN24" s="4">
        <f t="shared" si="40"/>
        <v>40.80300407401549</v>
      </c>
      <c r="BO24" s="4">
        <f t="shared" si="41"/>
        <v>-6.9440623678610567E-3</v>
      </c>
      <c r="BP24" s="4">
        <f t="shared" si="42"/>
        <v>4.1607484793378644</v>
      </c>
      <c r="BR24" s="16">
        <f t="shared" si="14"/>
        <v>2.7197756147098007</v>
      </c>
      <c r="BS24" s="16">
        <f t="shared" si="15"/>
        <v>6.1734828717644579</v>
      </c>
      <c r="BT24" s="16">
        <f t="shared" ref="BT24:BT55" si="59">AVERAGE(AP24,AP90,AP156,AP222,AP288)</f>
        <v>9.1271139869521996</v>
      </c>
      <c r="BU24" s="16">
        <f t="shared" ref="BU24:BU55" si="60">STDEV(AP24,AP90,AP156,AP222,AP288)</f>
        <v>2.8065476735649995</v>
      </c>
      <c r="BV24" s="16">
        <f t="shared" si="18"/>
        <v>-27.185042684838141</v>
      </c>
      <c r="BW24" s="16">
        <f t="shared" si="19"/>
        <v>1.2890429962230543</v>
      </c>
      <c r="BX24" s="16"/>
      <c r="BY24" s="16">
        <f t="shared" si="20"/>
        <v>1.3597386637997189</v>
      </c>
      <c r="BZ24" s="16">
        <f t="shared" si="21"/>
        <v>4.2106612701933246</v>
      </c>
      <c r="CA24" s="16">
        <f t="shared" ref="CA24:CA55" si="61">AVERAGE(BB24,BB90,BB156,BB222,BB288)</f>
        <v>12.609345406624019</v>
      </c>
      <c r="CB24" s="16">
        <f t="shared" ref="CB24:CB55" si="62">STDEV(BB24,BB90,BB156,BB222,BB288)</f>
        <v>2.5189500894911383</v>
      </c>
      <c r="CC24" s="16">
        <f t="shared" si="24"/>
        <v>-29.820433391931562</v>
      </c>
      <c r="CD24" s="16">
        <f t="shared" si="25"/>
        <v>0.60101406592622031</v>
      </c>
      <c r="CE24" s="16"/>
      <c r="CF24" s="16">
        <f t="shared" si="43"/>
        <v>-31.650924509696797</v>
      </c>
      <c r="CG24" s="16">
        <f t="shared" si="44"/>
        <v>2.187281491811091</v>
      </c>
      <c r="CH24" s="16">
        <f t="shared" si="45"/>
        <v>-42.829243118105893</v>
      </c>
      <c r="CI24" s="16">
        <f t="shared" si="46"/>
        <v>7.1895032534610603E-2</v>
      </c>
      <c r="CJ24" s="16">
        <f t="shared" si="47"/>
        <v>3.5355510767424256</v>
      </c>
      <c r="CK24" s="16">
        <f t="shared" si="48"/>
        <v>-0.3059355881623993</v>
      </c>
      <c r="CM24" s="16">
        <f t="shared" si="49"/>
        <v>-32.957923446447488</v>
      </c>
      <c r="CN24" s="16">
        <f t="shared" si="50"/>
        <v>1.1707259261253924</v>
      </c>
      <c r="CO24" s="16">
        <f t="shared" si="51"/>
        <v>-38.941228270416616</v>
      </c>
      <c r="CP24" s="16">
        <f t="shared" si="52"/>
        <v>-0.19610488729150655</v>
      </c>
      <c r="CQ24" s="16">
        <f t="shared" si="53"/>
        <v>0.89955017896517475</v>
      </c>
      <c r="CR24" s="16">
        <f t="shared" si="54"/>
        <v>-0.55231380615025738</v>
      </c>
      <c r="CT24" s="11"/>
      <c r="CU24" s="11"/>
      <c r="CW24" s="11"/>
    </row>
    <row r="25" spans="1:101" x14ac:dyDescent="0.3">
      <c r="A25" s="9">
        <v>37</v>
      </c>
      <c r="B25" s="9" t="s">
        <v>37</v>
      </c>
      <c r="C25" s="9">
        <v>17</v>
      </c>
      <c r="D25" s="9">
        <v>902.66700000000003</v>
      </c>
      <c r="E25" s="9">
        <v>388</v>
      </c>
      <c r="J25" s="9">
        <v>895.33299999999997</v>
      </c>
      <c r="K25" s="9">
        <v>348</v>
      </c>
      <c r="M25" s="9">
        <v>941.33299999999997</v>
      </c>
      <c r="N25" s="9">
        <v>388.66699999999997</v>
      </c>
      <c r="P25" s="9">
        <v>864.66700000000003</v>
      </c>
      <c r="Q25" s="9">
        <v>440.66699999999997</v>
      </c>
      <c r="S25" s="4">
        <f t="shared" si="0"/>
        <v>64.328259289348793</v>
      </c>
      <c r="T25" s="4">
        <f t="shared" si="1"/>
        <v>27.650689129288352</v>
      </c>
      <c r="V25" s="4" t="str">
        <f t="shared" si="28"/>
        <v>nan</v>
      </c>
      <c r="W25" s="4" t="str">
        <f t="shared" si="29"/>
        <v>nan</v>
      </c>
      <c r="Y25" s="4">
        <f t="shared" si="2"/>
        <v>63.805604253075067</v>
      </c>
      <c r="Z25" s="4">
        <f t="shared" si="3"/>
        <v>24.800102621114295</v>
      </c>
      <c r="AB25" s="4">
        <f t="shared" si="30"/>
        <v>67.083778737475242</v>
      </c>
      <c r="AC25" s="4">
        <f t="shared" si="4"/>
        <v>27.698222659312151</v>
      </c>
      <c r="AE25" s="4">
        <f t="shared" si="5"/>
        <v>61.620202106583434</v>
      </c>
      <c r="AF25" s="4">
        <f t="shared" si="6"/>
        <v>31.403985119938426</v>
      </c>
      <c r="AH25" s="37"/>
      <c r="AI25" s="37">
        <f t="shared" si="57"/>
        <v>2.7559294013961271</v>
      </c>
      <c r="AJ25" s="37">
        <f t="shared" si="9"/>
        <v>4.6282614985064283</v>
      </c>
      <c r="AL25" s="20">
        <v>0.128</v>
      </c>
      <c r="AM25" s="37" t="str">
        <f t="shared" si="31"/>
        <v>nan</v>
      </c>
      <c r="AN25" s="37">
        <f t="shared" si="10"/>
        <v>79.61021831013943</v>
      </c>
      <c r="AO25" s="37">
        <f t="shared" si="32"/>
        <v>-13.849781689860563</v>
      </c>
      <c r="AP25" s="37">
        <f t="shared" si="56"/>
        <v>0.98827121769541992</v>
      </c>
      <c r="AQ25" s="37">
        <f t="shared" si="33"/>
        <v>-54.189008145105745</v>
      </c>
      <c r="AS25" s="19">
        <v>0.128</v>
      </c>
      <c r="AT25" s="4">
        <f t="shared" si="11"/>
        <v>-13.849781689860563</v>
      </c>
      <c r="AU25" s="11">
        <v>-4.8767441927952726</v>
      </c>
      <c r="AV25" s="11">
        <v>578.8321576017446</v>
      </c>
      <c r="AW25" s="11">
        <v>238929.61978168105</v>
      </c>
      <c r="AX25" s="4">
        <f t="shared" si="34"/>
        <v>10.102526966573167</v>
      </c>
      <c r="AY25" s="4">
        <f t="shared" si="35"/>
        <v>4170.1085457285099</v>
      </c>
      <c r="BA25" s="4">
        <f t="shared" si="58"/>
        <v>0.98827121769541992</v>
      </c>
      <c r="BB25" s="11">
        <v>-1.7478584966712969</v>
      </c>
      <c r="BC25" s="11">
        <v>-234.59426296175502</v>
      </c>
      <c r="BD25" s="11">
        <v>301908.62034028745</v>
      </c>
      <c r="BE25" s="4">
        <f t="shared" si="36"/>
        <v>-4.0944422949720094</v>
      </c>
      <c r="BF25" s="4">
        <f t="shared" si="37"/>
        <v>5269.2994650915407</v>
      </c>
      <c r="BH25" s="4">
        <f t="shared" si="13"/>
        <v>-54.189008145105745</v>
      </c>
      <c r="BI25" s="11">
        <v>-50.784382989764062</v>
      </c>
      <c r="BJ25" s="11">
        <v>-2230.8464431772832</v>
      </c>
      <c r="BK25" s="11">
        <v>80115.092179429092</v>
      </c>
      <c r="BL25" s="4">
        <f t="shared" si="38"/>
        <v>-38.935615539848179</v>
      </c>
      <c r="BM25" s="4">
        <f t="shared" si="39"/>
        <v>1398.2721390697977</v>
      </c>
      <c r="BN25" s="4">
        <f t="shared" si="40"/>
        <v>44.753412479372841</v>
      </c>
      <c r="BO25" s="4">
        <f t="shared" si="41"/>
        <v>1.1172194391167683E-2</v>
      </c>
      <c r="BP25" s="4">
        <f t="shared" si="42"/>
        <v>4.5635780292293013</v>
      </c>
      <c r="BR25" s="16">
        <f t="shared" si="14"/>
        <v>-9.2110006571888334</v>
      </c>
      <c r="BS25" s="16">
        <f t="shared" si="15"/>
        <v>3.9992689196560716</v>
      </c>
      <c r="BT25" s="16">
        <f t="shared" si="59"/>
        <v>-0.22021045309488824</v>
      </c>
      <c r="BU25" s="16">
        <f t="shared" si="60"/>
        <v>3.3811975005116937</v>
      </c>
      <c r="BV25" s="16">
        <f t="shared" si="18"/>
        <v>-52.128850469018708</v>
      </c>
      <c r="BW25" s="16">
        <f t="shared" si="19"/>
        <v>2.0313487794051706</v>
      </c>
      <c r="BX25" s="16"/>
      <c r="BY25" s="16">
        <f t="shared" si="20"/>
        <v>-3.006044349282619</v>
      </c>
      <c r="BZ25" s="16">
        <f t="shared" si="21"/>
        <v>3.0119073262370084</v>
      </c>
      <c r="CA25" s="16">
        <f t="shared" si="61"/>
        <v>5.243094117925011E-2</v>
      </c>
      <c r="CB25" s="16">
        <f t="shared" si="62"/>
        <v>1.8303476851060974</v>
      </c>
      <c r="CC25" s="16">
        <f t="shared" si="24"/>
        <v>-50.214343408055377</v>
      </c>
      <c r="CD25" s="16">
        <f t="shared" si="25"/>
        <v>0.62243780265009785</v>
      </c>
      <c r="CE25" s="16"/>
      <c r="CF25" s="16">
        <f t="shared" si="43"/>
        <v>-43.58170078159543</v>
      </c>
      <c r="CG25" s="16">
        <f t="shared" si="44"/>
        <v>1.3067539702704689E-2</v>
      </c>
      <c r="CH25" s="16">
        <f t="shared" si="45"/>
        <v>-52.176567558152975</v>
      </c>
      <c r="CI25" s="16">
        <f t="shared" si="46"/>
        <v>0.6465448594813048</v>
      </c>
      <c r="CJ25" s="16">
        <f t="shared" si="47"/>
        <v>-21.408256707438142</v>
      </c>
      <c r="CK25" s="16">
        <f t="shared" si="48"/>
        <v>0.43637019501971697</v>
      </c>
      <c r="CM25" s="16">
        <f t="shared" si="49"/>
        <v>-37.323706459529824</v>
      </c>
      <c r="CN25" s="16">
        <f t="shared" si="50"/>
        <v>-2.802801783092379E-2</v>
      </c>
      <c r="CO25" s="16">
        <f t="shared" si="51"/>
        <v>-51.498142735861386</v>
      </c>
      <c r="CP25" s="16">
        <f t="shared" si="52"/>
        <v>-0.88470729167654749</v>
      </c>
      <c r="CQ25" s="16">
        <f t="shared" si="53"/>
        <v>-19.49435983715864</v>
      </c>
      <c r="CR25" s="16">
        <f t="shared" si="54"/>
        <v>-0.53089006942637984</v>
      </c>
      <c r="CT25" s="11"/>
      <c r="CU25" s="11"/>
      <c r="CW25" s="11"/>
    </row>
    <row r="26" spans="1:101" x14ac:dyDescent="0.3">
      <c r="A26" s="9">
        <v>52</v>
      </c>
      <c r="B26" s="9" t="s">
        <v>52</v>
      </c>
      <c r="C26" s="9">
        <v>18</v>
      </c>
      <c r="D26" s="9">
        <v>898.66700000000003</v>
      </c>
      <c r="E26" s="9">
        <v>386.66699999999997</v>
      </c>
      <c r="J26" s="9">
        <v>903.33299999999997</v>
      </c>
      <c r="K26" s="9">
        <v>345.33300000000003</v>
      </c>
      <c r="M26" s="9">
        <v>941.33299999999997</v>
      </c>
      <c r="N26" s="9">
        <v>390</v>
      </c>
      <c r="P26" s="9">
        <v>871.33299999999997</v>
      </c>
      <c r="Q26" s="9">
        <v>446</v>
      </c>
      <c r="S26" s="4">
        <f t="shared" si="0"/>
        <v>64.043200638531388</v>
      </c>
      <c r="T26" s="4">
        <f t="shared" si="1"/>
        <v>27.555693333903449</v>
      </c>
      <c r="V26" s="4" t="str">
        <f t="shared" si="28"/>
        <v>nan</v>
      </c>
      <c r="W26" s="4" t="str">
        <f t="shared" si="29"/>
        <v>nan</v>
      </c>
      <c r="Y26" s="4">
        <f t="shared" si="2"/>
        <v>64.375721554709884</v>
      </c>
      <c r="Z26" s="4">
        <f t="shared" si="3"/>
        <v>24.61003976568179</v>
      </c>
      <c r="AB26" s="4">
        <f t="shared" si="30"/>
        <v>67.083778737475242</v>
      </c>
      <c r="AC26" s="4">
        <f t="shared" si="4"/>
        <v>27.793218454697055</v>
      </c>
      <c r="AE26" s="4">
        <f t="shared" si="5"/>
        <v>62.095252348170639</v>
      </c>
      <c r="AF26" s="4">
        <f t="shared" si="6"/>
        <v>31.784039566140734</v>
      </c>
      <c r="AH26" s="37"/>
      <c r="AI26" s="37">
        <f t="shared" si="57"/>
        <v>3.0498415301102182</v>
      </c>
      <c r="AJ26" s="37">
        <f t="shared" si="9"/>
        <v>4.6554714478336789</v>
      </c>
      <c r="AL26" s="20">
        <v>0.13600000000000001</v>
      </c>
      <c r="AM26" s="37" t="str">
        <f t="shared" si="31"/>
        <v>nan</v>
      </c>
      <c r="AN26" s="37">
        <f t="shared" si="10"/>
        <v>-83.559415403602017</v>
      </c>
      <c r="AO26" s="37">
        <f t="shared" si="32"/>
        <v>9.9005845963979766</v>
      </c>
      <c r="AP26" s="37">
        <f t="shared" si="56"/>
        <v>4.4667836643957033</v>
      </c>
      <c r="AQ26" s="37">
        <f t="shared" si="33"/>
        <v>-65.265044076847943</v>
      </c>
      <c r="AS26" s="19">
        <v>0.13600000000000001</v>
      </c>
      <c r="AT26" s="4">
        <f t="shared" si="11"/>
        <v>9.9005845963979766</v>
      </c>
      <c r="AU26" s="11">
        <v>9.5524471019974939</v>
      </c>
      <c r="AV26" s="11">
        <v>2203.9902258798602</v>
      </c>
      <c r="AW26" s="11">
        <v>85470.252526793221</v>
      </c>
      <c r="AX26" s="4">
        <f t="shared" si="34"/>
        <v>38.466886123377101</v>
      </c>
      <c r="AY26" s="4">
        <f t="shared" si="35"/>
        <v>1491.7373191035449</v>
      </c>
      <c r="BA26" s="4">
        <f t="shared" si="58"/>
        <v>4.4667836643957033</v>
      </c>
      <c r="BB26" s="11">
        <v>7.5060038457257239</v>
      </c>
      <c r="BC26" s="11">
        <v>2090.0483659036008</v>
      </c>
      <c r="BD26" s="11">
        <v>204593.64335455571</v>
      </c>
      <c r="BE26" s="4">
        <f t="shared" si="36"/>
        <v>36.478225510945023</v>
      </c>
      <c r="BF26" s="4">
        <f t="shared" si="37"/>
        <v>3570.8327051880142</v>
      </c>
      <c r="BH26" s="4">
        <f t="shared" si="13"/>
        <v>-65.265044076847943</v>
      </c>
      <c r="BI26" s="11">
        <v>-65.387797012782698</v>
      </c>
      <c r="BJ26" s="11">
        <v>-1057.7773567297336</v>
      </c>
      <c r="BK26" s="11">
        <v>158579.33498881079</v>
      </c>
      <c r="BL26" s="4">
        <f t="shared" si="38"/>
        <v>-18.461697627976449</v>
      </c>
      <c r="BM26" s="4">
        <f t="shared" si="39"/>
        <v>2767.7315211777941</v>
      </c>
      <c r="BN26" s="4">
        <f t="shared" si="40"/>
        <v>60.513459712705867</v>
      </c>
      <c r="BO26" s="4">
        <f t="shared" si="41"/>
        <v>2.2114174854210574E-2</v>
      </c>
      <c r="BP26" s="4">
        <f t="shared" si="42"/>
        <v>6.1706555973768493</v>
      </c>
      <c r="BR26" s="16">
        <f t="shared" si="14"/>
        <v>12.752426277833024</v>
      </c>
      <c r="BS26" s="16">
        <f t="shared" si="15"/>
        <v>4.5496184618253848</v>
      </c>
      <c r="BT26" s="16">
        <f t="shared" si="59"/>
        <v>9.5180362609038802</v>
      </c>
      <c r="BU26" s="16">
        <f t="shared" si="60"/>
        <v>2.8307357650865148</v>
      </c>
      <c r="BV26" s="16">
        <f t="shared" si="18"/>
        <v>-66.2822383146096</v>
      </c>
      <c r="BW26" s="16">
        <f t="shared" si="19"/>
        <v>1.8518798499936853</v>
      </c>
      <c r="BX26" s="16"/>
      <c r="BY26" s="16">
        <f t="shared" si="20"/>
        <v>9.1330162410382201</v>
      </c>
      <c r="BZ26" s="16">
        <f t="shared" si="21"/>
        <v>4.6491334475337025</v>
      </c>
      <c r="CA26" s="16">
        <f t="shared" si="61"/>
        <v>10.202944008422902</v>
      </c>
      <c r="CB26" s="16">
        <f t="shared" si="62"/>
        <v>1.9747206970796007</v>
      </c>
      <c r="CC26" s="16">
        <f t="shared" si="24"/>
        <v>-64.82152603756677</v>
      </c>
      <c r="CD26" s="16">
        <f t="shared" si="25"/>
        <v>0.74994320621245236</v>
      </c>
      <c r="CE26" s="16"/>
      <c r="CF26" s="16">
        <f t="shared" si="43"/>
        <v>-21.618273846573572</v>
      </c>
      <c r="CG26" s="16">
        <f t="shared" si="44"/>
        <v>0.56341708187201789</v>
      </c>
      <c r="CH26" s="16">
        <f t="shared" si="45"/>
        <v>-42.438320844154205</v>
      </c>
      <c r="CI26" s="16">
        <f t="shared" si="46"/>
        <v>9.6083124056125957E-2</v>
      </c>
      <c r="CJ26" s="16">
        <f t="shared" si="47"/>
        <v>-35.561644553029033</v>
      </c>
      <c r="CK26" s="16">
        <f t="shared" si="48"/>
        <v>0.25690126560823168</v>
      </c>
      <c r="CM26" s="16">
        <f t="shared" si="49"/>
        <v>-25.184645869208985</v>
      </c>
      <c r="CN26" s="16">
        <f t="shared" si="50"/>
        <v>1.6091981034657703</v>
      </c>
      <c r="CO26" s="16">
        <f t="shared" si="51"/>
        <v>-41.347629668617735</v>
      </c>
      <c r="CP26" s="16">
        <f t="shared" si="52"/>
        <v>-0.74033427970304411</v>
      </c>
      <c r="CQ26" s="16">
        <f t="shared" si="53"/>
        <v>-34.101542466670033</v>
      </c>
      <c r="CR26" s="16">
        <f t="shared" si="54"/>
        <v>-0.40338466586402533</v>
      </c>
      <c r="CT26" s="11"/>
      <c r="CU26" s="11"/>
      <c r="CW26" s="11"/>
    </row>
    <row r="27" spans="1:101" x14ac:dyDescent="0.3">
      <c r="A27" s="9">
        <v>55</v>
      </c>
      <c r="B27" s="9" t="s">
        <v>55</v>
      </c>
      <c r="C27" s="9">
        <v>19</v>
      </c>
      <c r="D27" s="9">
        <v>900.66700000000003</v>
      </c>
      <c r="E27" s="9">
        <v>378</v>
      </c>
      <c r="J27" s="9">
        <v>919.33299999999997</v>
      </c>
      <c r="K27" s="9">
        <v>349.33300000000003</v>
      </c>
      <c r="M27" s="9">
        <v>939.33299999999997</v>
      </c>
      <c r="N27" s="9">
        <v>402</v>
      </c>
      <c r="P27" s="9">
        <v>873.33299999999997</v>
      </c>
      <c r="Q27" s="9">
        <v>446.66699999999997</v>
      </c>
      <c r="S27" s="4">
        <f t="shared" si="0"/>
        <v>64.185729963940091</v>
      </c>
      <c r="T27" s="4">
        <f t="shared" si="1"/>
        <v>26.938042502244837</v>
      </c>
      <c r="V27" s="4" t="str">
        <f t="shared" si="28"/>
        <v>nan</v>
      </c>
      <c r="W27" s="4" t="str">
        <f t="shared" si="29"/>
        <v>nan</v>
      </c>
      <c r="Y27" s="4">
        <f t="shared" si="2"/>
        <v>65.515956157979502</v>
      </c>
      <c r="Z27" s="4">
        <f t="shared" si="3"/>
        <v>24.895098416499199</v>
      </c>
      <c r="AB27" s="4">
        <f t="shared" si="30"/>
        <v>66.941249412066526</v>
      </c>
      <c r="AC27" s="4">
        <f t="shared" si="4"/>
        <v>28.648394407149272</v>
      </c>
      <c r="AE27" s="4">
        <f t="shared" si="5"/>
        <v>62.237781673579342</v>
      </c>
      <c r="AF27" s="4">
        <f t="shared" si="6"/>
        <v>31.831573096164536</v>
      </c>
      <c r="AH27" s="37"/>
      <c r="AI27" s="37">
        <f t="shared" si="57"/>
        <v>3.2431760771831746</v>
      </c>
      <c r="AJ27" s="37">
        <f t="shared" si="9"/>
        <v>5.2669862554925517</v>
      </c>
      <c r="AL27" s="20">
        <v>0.14400000000000002</v>
      </c>
      <c r="AM27" s="37" t="str">
        <f t="shared" si="31"/>
        <v>nan</v>
      </c>
      <c r="AN27" s="37">
        <f t="shared" si="10"/>
        <v>-56.930562537091944</v>
      </c>
      <c r="AO27" s="37">
        <f t="shared" si="32"/>
        <v>36.529437462908049</v>
      </c>
      <c r="AP27" s="37">
        <f t="shared" si="56"/>
        <v>31.827889210522038</v>
      </c>
      <c r="AQ27" s="37">
        <f t="shared" si="33"/>
        <v>-68.294178643134927</v>
      </c>
      <c r="AS27" s="19">
        <v>0.14400000000000002</v>
      </c>
      <c r="AT27" s="4">
        <f t="shared" si="11"/>
        <v>36.529437462908049</v>
      </c>
      <c r="AU27" s="11">
        <v>30.387101096225184</v>
      </c>
      <c r="AV27" s="11">
        <v>1946.3562629843427</v>
      </c>
      <c r="AW27" s="11">
        <v>-99456.42139438742</v>
      </c>
      <c r="AX27" s="4">
        <f t="shared" si="34"/>
        <v>33.970325205889417</v>
      </c>
      <c r="AY27" s="4">
        <f t="shared" si="35"/>
        <v>-1735.8420155829906</v>
      </c>
      <c r="BA27" s="4">
        <f t="shared" si="58"/>
        <v>31.827889210522038</v>
      </c>
      <c r="BB27" s="11">
        <v>31.692916946137842</v>
      </c>
      <c r="BC27" s="11">
        <v>3038.9041861939618</v>
      </c>
      <c r="BD27" s="11">
        <v>8337.5789699496709</v>
      </c>
      <c r="BE27" s="4">
        <f t="shared" si="36"/>
        <v>53.038883701723442</v>
      </c>
      <c r="BF27" s="4">
        <f t="shared" si="37"/>
        <v>145.51820467065914</v>
      </c>
      <c r="BH27" s="4">
        <f t="shared" si="13"/>
        <v>-68.294178643134927</v>
      </c>
      <c r="BI27" s="11">
        <v>-67.708821501307455</v>
      </c>
      <c r="BJ27" s="11">
        <v>306.42303715751717</v>
      </c>
      <c r="BK27" s="11">
        <v>141402.16184624945</v>
      </c>
      <c r="BL27" s="4">
        <f t="shared" si="38"/>
        <v>5.3480909023596013</v>
      </c>
      <c r="BM27" s="4">
        <f t="shared" si="39"/>
        <v>2467.9332936549572</v>
      </c>
      <c r="BN27" s="4">
        <f t="shared" si="40"/>
        <v>53.55774894577889</v>
      </c>
      <c r="BO27" s="4">
        <f t="shared" si="41"/>
        <v>1.9718787016303106E-2</v>
      </c>
      <c r="BP27" s="4">
        <f t="shared" si="42"/>
        <v>5.4613704931794391</v>
      </c>
      <c r="BR27" s="16">
        <f t="shared" si="14"/>
        <v>26.898955212938013</v>
      </c>
      <c r="BS27" s="16">
        <f t="shared" si="15"/>
        <v>12.074320572535676</v>
      </c>
      <c r="BT27" s="16">
        <f t="shared" si="59"/>
        <v>33.78425600729927</v>
      </c>
      <c r="BU27" s="16">
        <f t="shared" si="60"/>
        <v>2.5095667471225873</v>
      </c>
      <c r="BV27" s="16">
        <f t="shared" si="18"/>
        <v>-66.749563633328705</v>
      </c>
      <c r="BW27" s="16">
        <f t="shared" si="19"/>
        <v>1.0467815585546831</v>
      </c>
      <c r="BX27" s="16"/>
      <c r="BY27" s="16">
        <f t="shared" si="20"/>
        <v>26.757636434391287</v>
      </c>
      <c r="BZ27" s="16">
        <f t="shared" si="21"/>
        <v>6.0833568010516217</v>
      </c>
      <c r="CA27" s="16">
        <f t="shared" si="61"/>
        <v>34.069617049354079</v>
      </c>
      <c r="CB27" s="16">
        <f t="shared" si="62"/>
        <v>1.9342643033203317</v>
      </c>
      <c r="CC27" s="16">
        <f t="shared" si="24"/>
        <v>-67.383690725252634</v>
      </c>
      <c r="CD27" s="16">
        <f t="shared" si="25"/>
        <v>0.62824214024116443</v>
      </c>
      <c r="CE27" s="16"/>
      <c r="CF27" s="16">
        <f t="shared" si="43"/>
        <v>-7.4717449114685834</v>
      </c>
      <c r="CG27" s="16">
        <f t="shared" si="44"/>
        <v>8.0881191925823082</v>
      </c>
      <c r="CH27" s="16">
        <f t="shared" si="45"/>
        <v>-18.172101097758819</v>
      </c>
      <c r="CI27" s="16">
        <f t="shared" si="46"/>
        <v>-0.22508589390780154</v>
      </c>
      <c r="CJ27" s="16">
        <f t="shared" si="47"/>
        <v>-36.028969871748139</v>
      </c>
      <c r="CK27" s="16">
        <f t="shared" si="48"/>
        <v>-0.54819702583077046</v>
      </c>
      <c r="CM27" s="16">
        <f t="shared" si="49"/>
        <v>-7.5600256758559183</v>
      </c>
      <c r="CN27" s="16">
        <f t="shared" si="50"/>
        <v>3.0434214569836895</v>
      </c>
      <c r="CO27" s="16">
        <f t="shared" si="51"/>
        <v>-17.48095662768656</v>
      </c>
      <c r="CP27" s="16">
        <f t="shared" si="52"/>
        <v>-0.78079067346231312</v>
      </c>
      <c r="CQ27" s="16">
        <f t="shared" si="53"/>
        <v>-36.663707154355897</v>
      </c>
      <c r="CR27" s="16">
        <f t="shared" si="54"/>
        <v>-0.52508573183531326</v>
      </c>
      <c r="CT27" s="11"/>
      <c r="CU27" s="11"/>
      <c r="CW27" s="11"/>
    </row>
    <row r="28" spans="1:101" x14ac:dyDescent="0.3">
      <c r="A28" s="9">
        <v>39</v>
      </c>
      <c r="B28" s="9" t="s">
        <v>39</v>
      </c>
      <c r="C28" s="9">
        <v>20</v>
      </c>
      <c r="D28" s="9">
        <v>910.66700000000003</v>
      </c>
      <c r="E28" s="9">
        <v>375.33300000000003</v>
      </c>
      <c r="G28" s="9">
        <v>884.66700000000003</v>
      </c>
      <c r="H28" s="9">
        <v>354.66699999999997</v>
      </c>
      <c r="J28" s="9">
        <v>932.66700000000003</v>
      </c>
      <c r="K28" s="9">
        <v>354</v>
      </c>
      <c r="M28" s="9">
        <v>935.33299999999997</v>
      </c>
      <c r="N28" s="9">
        <v>415.33300000000003</v>
      </c>
      <c r="P28" s="9">
        <v>870</v>
      </c>
      <c r="Q28" s="9">
        <v>444</v>
      </c>
      <c r="S28" s="4">
        <f t="shared" si="0"/>
        <v>64.898376590983602</v>
      </c>
      <c r="T28" s="4">
        <f t="shared" si="1"/>
        <v>26.747979646812336</v>
      </c>
      <c r="V28" s="4">
        <f t="shared" si="28"/>
        <v>63.045495360670465</v>
      </c>
      <c r="W28" s="4">
        <f t="shared" si="29"/>
        <v>25.275224127364204</v>
      </c>
      <c r="Y28" s="4">
        <f t="shared" si="2"/>
        <v>66.466199170479328</v>
      </c>
      <c r="Z28" s="4">
        <f t="shared" si="3"/>
        <v>25.227690597340402</v>
      </c>
      <c r="AB28" s="4">
        <f t="shared" si="30"/>
        <v>66.656190761249121</v>
      </c>
      <c r="AC28" s="4">
        <f t="shared" si="4"/>
        <v>29.59856615498639</v>
      </c>
      <c r="AE28" s="4">
        <f t="shared" si="5"/>
        <v>62.000256552785736</v>
      </c>
      <c r="AF28" s="4">
        <f t="shared" si="6"/>
        <v>31.641510240732032</v>
      </c>
      <c r="AH28" s="37">
        <f t="shared" ref="AH28:AH51" si="63">(SQRT(((T28-W28)^2)+((S28-V28)^2)))</f>
        <v>2.366891986067734</v>
      </c>
      <c r="AI28" s="37">
        <f t="shared" si="57"/>
        <v>3.3489929975695976</v>
      </c>
      <c r="AJ28" s="37">
        <f t="shared" si="9"/>
        <v>5.6873316616346594</v>
      </c>
      <c r="AL28" s="20">
        <v>0.152</v>
      </c>
      <c r="AM28" s="37">
        <f t="shared" si="31"/>
        <v>38.479297940804692</v>
      </c>
      <c r="AN28" s="37">
        <f t="shared" si="10"/>
        <v>-44.118148588595261</v>
      </c>
      <c r="AO28" s="37">
        <f t="shared" si="32"/>
        <v>38.479297940804692</v>
      </c>
      <c r="AP28" s="37">
        <f t="shared" si="56"/>
        <v>58.339940747269559</v>
      </c>
      <c r="AQ28" s="37">
        <f t="shared" si="33"/>
        <v>-59.364498485671675</v>
      </c>
      <c r="AS28" s="19">
        <v>0.152</v>
      </c>
      <c r="AT28" s="4">
        <f t="shared" si="11"/>
        <v>38.479297940804692</v>
      </c>
      <c r="AU28" s="11">
        <v>40.694148788898367</v>
      </c>
      <c r="AV28" s="11">
        <v>612.68740798683689</v>
      </c>
      <c r="AW28" s="11">
        <v>-130372.72256996772</v>
      </c>
      <c r="AX28" s="4">
        <f t="shared" si="34"/>
        <v>10.693412554880107</v>
      </c>
      <c r="AY28" s="4">
        <f t="shared" si="35"/>
        <v>-2275.4332636350605</v>
      </c>
      <c r="BA28" s="4">
        <f t="shared" si="58"/>
        <v>58.339940747269559</v>
      </c>
      <c r="BB28" s="11">
        <v>56.128473134272369</v>
      </c>
      <c r="BC28" s="11">
        <v>2223.4496357590156</v>
      </c>
      <c r="BD28" s="11">
        <v>-158770.36438981755</v>
      </c>
      <c r="BE28" s="4">
        <f t="shared" si="36"/>
        <v>38.806516896263474</v>
      </c>
      <c r="BF28" s="4">
        <f t="shared" si="37"/>
        <v>-2771.0656131934747</v>
      </c>
      <c r="BH28" s="4">
        <f t="shared" si="13"/>
        <v>-59.364498485671675</v>
      </c>
      <c r="BI28" s="11">
        <v>-60.485028185393411</v>
      </c>
      <c r="BJ28" s="11">
        <v>1204.6573402701345</v>
      </c>
      <c r="BK28" s="11">
        <v>80157.850308616151</v>
      </c>
      <c r="BL28" s="4">
        <f t="shared" si="38"/>
        <v>21.025236946031523</v>
      </c>
      <c r="BM28" s="4">
        <f t="shared" si="39"/>
        <v>1399.0184092061049</v>
      </c>
      <c r="BN28" s="4">
        <f t="shared" si="40"/>
        <v>31.83819735517838</v>
      </c>
      <c r="BO28" s="4">
        <f t="shared" si="41"/>
        <v>1.1178157089556778E-2</v>
      </c>
      <c r="BP28" s="4">
        <f t="shared" si="42"/>
        <v>3.2465926035769113</v>
      </c>
      <c r="BR28" s="16">
        <f t="shared" si="14"/>
        <v>38.648345322940926</v>
      </c>
      <c r="BS28" s="16">
        <f t="shared" si="15"/>
        <v>2.594365669632416</v>
      </c>
      <c r="BT28" s="16">
        <f t="shared" si="59"/>
        <v>58.317560826596363</v>
      </c>
      <c r="BU28" s="16">
        <f t="shared" si="60"/>
        <v>1.8488572884071086</v>
      </c>
      <c r="BV28" s="16">
        <f t="shared" si="18"/>
        <v>-60.128521749391965</v>
      </c>
      <c r="BW28" s="16">
        <f t="shared" si="19"/>
        <v>0.7080259524305601</v>
      </c>
      <c r="BX28" s="16"/>
      <c r="BY28" s="16">
        <f t="shared" si="20"/>
        <v>38.245607887192676</v>
      </c>
      <c r="BZ28" s="16">
        <f t="shared" si="21"/>
        <v>2.0687684555545234</v>
      </c>
      <c r="CA28" s="16">
        <f t="shared" si="61"/>
        <v>56.463595625823565</v>
      </c>
      <c r="CB28" s="16">
        <f t="shared" si="62"/>
        <v>1.8312353402597674</v>
      </c>
      <c r="CC28" s="16">
        <f t="shared" si="24"/>
        <v>-60.276354493253827</v>
      </c>
      <c r="CD28" s="16">
        <f t="shared" si="25"/>
        <v>0.22375877467069563</v>
      </c>
      <c r="CE28" s="16"/>
      <c r="CF28" s="16">
        <f t="shared" si="43"/>
        <v>4.27764519853433</v>
      </c>
      <c r="CG28" s="16">
        <f t="shared" si="44"/>
        <v>-1.3918357103209509</v>
      </c>
      <c r="CH28" s="16">
        <f t="shared" si="45"/>
        <v>6.3612037215382742</v>
      </c>
      <c r="CI28" s="16">
        <f t="shared" si="46"/>
        <v>-0.88579535262328024</v>
      </c>
      <c r="CJ28" s="16">
        <f t="shared" si="47"/>
        <v>-29.407927987811398</v>
      </c>
      <c r="CK28" s="16">
        <f t="shared" si="48"/>
        <v>-0.88695263195489349</v>
      </c>
      <c r="CM28" s="16">
        <f t="shared" si="49"/>
        <v>3.9279457769454709</v>
      </c>
      <c r="CN28" s="16">
        <f t="shared" si="50"/>
        <v>-0.97116688851340882</v>
      </c>
      <c r="CO28" s="16">
        <f t="shared" si="51"/>
        <v>4.9130219487829265</v>
      </c>
      <c r="CP28" s="16">
        <f t="shared" si="52"/>
        <v>-0.88381963652287743</v>
      </c>
      <c r="CQ28" s="16">
        <f t="shared" si="53"/>
        <v>-29.55637092235709</v>
      </c>
      <c r="CR28" s="16">
        <f t="shared" si="54"/>
        <v>-0.92956909740578209</v>
      </c>
      <c r="CT28" s="11"/>
      <c r="CU28" s="11"/>
      <c r="CW28" s="11"/>
    </row>
    <row r="29" spans="1:101" x14ac:dyDescent="0.3">
      <c r="A29" s="9">
        <v>17</v>
      </c>
      <c r="B29" s="9" t="s">
        <v>17</v>
      </c>
      <c r="C29" s="9">
        <v>21</v>
      </c>
      <c r="D29" s="9">
        <v>918</v>
      </c>
      <c r="E29" s="9">
        <v>374.66699999999997</v>
      </c>
      <c r="G29" s="9">
        <v>891.33299999999997</v>
      </c>
      <c r="H29" s="9">
        <v>351.33300000000003</v>
      </c>
      <c r="J29" s="9">
        <v>936</v>
      </c>
      <c r="K29" s="9">
        <v>362</v>
      </c>
      <c r="M29" s="9">
        <v>935.33299999999997</v>
      </c>
      <c r="N29" s="9">
        <v>418.66699999999997</v>
      </c>
      <c r="P29" s="9">
        <v>865.33299999999997</v>
      </c>
      <c r="Q29" s="9">
        <v>435.33300000000003</v>
      </c>
      <c r="S29" s="4">
        <f t="shared" si="0"/>
        <v>65.420960362594599</v>
      </c>
      <c r="T29" s="4">
        <f t="shared" si="1"/>
        <v>26.700517381451231</v>
      </c>
      <c r="V29" s="4">
        <f t="shared" si="28"/>
        <v>63.520545602257663</v>
      </c>
      <c r="W29" s="4">
        <f t="shared" si="29"/>
        <v>25.037627741907901</v>
      </c>
      <c r="Y29" s="4">
        <f t="shared" si="2"/>
        <v>66.703724291272934</v>
      </c>
      <c r="Z29" s="4">
        <f t="shared" si="3"/>
        <v>25.797807898975215</v>
      </c>
      <c r="AB29" s="4">
        <f t="shared" si="30"/>
        <v>66.656190761249121</v>
      </c>
      <c r="AC29" s="4">
        <f t="shared" si="4"/>
        <v>29.836162540442697</v>
      </c>
      <c r="AE29" s="4">
        <f t="shared" si="5"/>
        <v>61.667664371944525</v>
      </c>
      <c r="AF29" s="4">
        <f t="shared" si="6"/>
        <v>31.02385940907342</v>
      </c>
      <c r="AH29" s="37">
        <f t="shared" si="63"/>
        <v>2.5252283490027274</v>
      </c>
      <c r="AI29" s="37">
        <f t="shared" si="57"/>
        <v>3.3701727998526758</v>
      </c>
      <c r="AJ29" s="37">
        <f t="shared" si="9"/>
        <v>5.7252525779422392</v>
      </c>
      <c r="AL29" s="20">
        <v>0.16</v>
      </c>
      <c r="AM29" s="37">
        <f t="shared" si="31"/>
        <v>41.186381494892217</v>
      </c>
      <c r="AN29" s="37">
        <f t="shared" si="10"/>
        <v>-35.13490267735753</v>
      </c>
      <c r="AO29" s="37">
        <f t="shared" si="32"/>
        <v>41.186381494892217</v>
      </c>
      <c r="AP29" s="37">
        <f t="shared" si="56"/>
        <v>68.498941424284524</v>
      </c>
      <c r="AQ29" s="37">
        <f t="shared" si="33"/>
        <v>-49.037219411099315</v>
      </c>
      <c r="AS29" s="19">
        <v>0.16</v>
      </c>
      <c r="AT29" s="4">
        <f t="shared" si="11"/>
        <v>41.186381494892217</v>
      </c>
      <c r="AU29" s="11">
        <v>40.190100089632018</v>
      </c>
      <c r="AV29" s="11">
        <v>-139.60739721309355</v>
      </c>
      <c r="AW29" s="11">
        <v>-39462.02566950133</v>
      </c>
      <c r="AX29" s="4">
        <f t="shared" si="34"/>
        <v>-2.4366087415080382</v>
      </c>
      <c r="AY29" s="4">
        <f t="shared" si="35"/>
        <v>-688.74227743931806</v>
      </c>
      <c r="BA29" s="4">
        <f t="shared" si="58"/>
        <v>68.498941424284524</v>
      </c>
      <c r="BB29" s="11">
        <v>67.268112808013143</v>
      </c>
      <c r="BC29" s="11">
        <v>498.57823529787845</v>
      </c>
      <c r="BD29" s="11">
        <v>-177798.91998237441</v>
      </c>
      <c r="BE29" s="4">
        <f t="shared" si="36"/>
        <v>8.7018317847309898</v>
      </c>
      <c r="BF29" s="4">
        <f t="shared" si="37"/>
        <v>-3103.1765601823727</v>
      </c>
      <c r="BH29" s="4">
        <f t="shared" si="13"/>
        <v>-49.037219411099315</v>
      </c>
      <c r="BI29" s="11">
        <v>-48.434303141494851</v>
      </c>
      <c r="BJ29" s="11">
        <v>1588.9487030120731</v>
      </c>
      <c r="BK29" s="11">
        <v>20034.231670411576</v>
      </c>
      <c r="BL29" s="4">
        <f t="shared" si="38"/>
        <v>27.732386512854216</v>
      </c>
      <c r="BM29" s="4">
        <f t="shared" si="39"/>
        <v>349.66330575600551</v>
      </c>
      <c r="BN29" s="4">
        <f t="shared" si="40"/>
        <v>18.333052934714992</v>
      </c>
      <c r="BO29" s="4">
        <f t="shared" si="41"/>
        <v>2.7938098129904839E-3</v>
      </c>
      <c r="BP29" s="4">
        <f t="shared" si="42"/>
        <v>1.8694511311316107</v>
      </c>
      <c r="BR29" s="16">
        <f t="shared" si="14"/>
        <v>41.767852185309494</v>
      </c>
      <c r="BS29" s="16">
        <f t="shared" si="15"/>
        <v>2.6501010682558661</v>
      </c>
      <c r="BT29" s="16">
        <f t="shared" si="59"/>
        <v>67.600147201759384</v>
      </c>
      <c r="BU29" s="16">
        <f t="shared" si="60"/>
        <v>2.576594092171268</v>
      </c>
      <c r="BV29" s="16">
        <f t="shared" si="18"/>
        <v>-48.519124086650017</v>
      </c>
      <c r="BW29" s="16">
        <f t="shared" si="19"/>
        <v>0.47327843546355097</v>
      </c>
      <c r="BX29" s="16"/>
      <c r="BY29" s="16">
        <f t="shared" si="20"/>
        <v>40.953370264461093</v>
      </c>
      <c r="BZ29" s="16">
        <f t="shared" si="21"/>
        <v>2.8686031669530445</v>
      </c>
      <c r="CA29" s="16">
        <f t="shared" si="61"/>
        <v>65.737470824746381</v>
      </c>
      <c r="CB29" s="16">
        <f t="shared" si="62"/>
        <v>1.9913509028497078</v>
      </c>
      <c r="CC29" s="16">
        <f t="shared" si="24"/>
        <v>-48.502120617089872</v>
      </c>
      <c r="CD29" s="16">
        <f t="shared" si="25"/>
        <v>0.42255102756051871</v>
      </c>
      <c r="CE29" s="16"/>
      <c r="CF29" s="16">
        <f t="shared" si="43"/>
        <v>7.3971520609028971</v>
      </c>
      <c r="CG29" s="16">
        <f t="shared" si="44"/>
        <v>-1.3361003116975008</v>
      </c>
      <c r="CH29" s="16">
        <f t="shared" si="45"/>
        <v>15.643790096701295</v>
      </c>
      <c r="CI29" s="16">
        <f t="shared" si="46"/>
        <v>-0.15805854885912085</v>
      </c>
      <c r="CJ29" s="16">
        <f t="shared" si="47"/>
        <v>-17.79853032506945</v>
      </c>
      <c r="CK29" s="16">
        <f t="shared" si="48"/>
        <v>-1.1217001489219025</v>
      </c>
      <c r="CM29" s="16">
        <f t="shared" si="49"/>
        <v>6.6357081542138872</v>
      </c>
      <c r="CN29" s="16">
        <f t="shared" si="50"/>
        <v>-0.17133217711488768</v>
      </c>
      <c r="CO29" s="16">
        <f t="shared" si="51"/>
        <v>14.186897147705743</v>
      </c>
      <c r="CP29" s="16">
        <f t="shared" si="52"/>
        <v>-0.72370407393293701</v>
      </c>
      <c r="CQ29" s="16">
        <f t="shared" si="53"/>
        <v>-17.782137046193135</v>
      </c>
      <c r="CR29" s="16">
        <f t="shared" si="54"/>
        <v>-0.73077684451595903</v>
      </c>
      <c r="CT29" s="11"/>
      <c r="CU29" s="11"/>
      <c r="CW29" s="11"/>
    </row>
    <row r="30" spans="1:101" x14ac:dyDescent="0.3">
      <c r="A30" s="9">
        <v>3</v>
      </c>
      <c r="B30" s="9" t="s">
        <v>3</v>
      </c>
      <c r="C30" s="9">
        <v>22</v>
      </c>
      <c r="D30" s="9">
        <v>921.33299999999997</v>
      </c>
      <c r="E30" s="9">
        <v>375.33300000000003</v>
      </c>
      <c r="G30" s="9">
        <v>888.66700000000003</v>
      </c>
      <c r="H30" s="9">
        <v>352</v>
      </c>
      <c r="J30" s="9">
        <v>935.33299999999997</v>
      </c>
      <c r="K30" s="9">
        <v>356.66699999999997</v>
      </c>
      <c r="M30" s="9">
        <v>941.33299999999997</v>
      </c>
      <c r="N30" s="9">
        <v>417.33300000000003</v>
      </c>
      <c r="P30" s="9">
        <v>858</v>
      </c>
      <c r="Q30" s="9">
        <v>420.66699999999997</v>
      </c>
      <c r="S30" s="4">
        <f t="shared" si="0"/>
        <v>65.658485483388205</v>
      </c>
      <c r="T30" s="4">
        <f t="shared" si="1"/>
        <v>26.747979646812336</v>
      </c>
      <c r="V30" s="4">
        <f t="shared" si="28"/>
        <v>63.33055401148787</v>
      </c>
      <c r="W30" s="4">
        <f t="shared" si="29"/>
        <v>25.0851612719317</v>
      </c>
      <c r="Y30" s="4">
        <f t="shared" si="2"/>
        <v>66.656190761249121</v>
      </c>
      <c r="Z30" s="4">
        <f t="shared" si="3"/>
        <v>25.417753452772907</v>
      </c>
      <c r="AB30" s="4">
        <f t="shared" si="30"/>
        <v>67.083778737475242</v>
      </c>
      <c r="AC30" s="4">
        <f t="shared" si="4"/>
        <v>29.741095480395096</v>
      </c>
      <c r="AE30" s="4">
        <f t="shared" si="5"/>
        <v>61.145080600333522</v>
      </c>
      <c r="AF30" s="4">
        <f t="shared" si="6"/>
        <v>29.978691865851399</v>
      </c>
      <c r="AH30" s="37">
        <f t="shared" si="63"/>
        <v>2.860809306071403</v>
      </c>
      <c r="AI30" s="37">
        <f t="shared" si="57"/>
        <v>3.3151475462473514</v>
      </c>
      <c r="AJ30" s="37">
        <f t="shared" si="9"/>
        <v>5.5505247572306313</v>
      </c>
      <c r="AL30" s="20">
        <v>0.16800000000000001</v>
      </c>
      <c r="AM30" s="37">
        <f t="shared" si="31"/>
        <v>35.537843709436885</v>
      </c>
      <c r="AN30" s="37">
        <f t="shared" si="10"/>
        <v>-53.129120118342115</v>
      </c>
      <c r="AO30" s="37">
        <f t="shared" si="32"/>
        <v>35.537843709436885</v>
      </c>
      <c r="AP30" s="37">
        <f t="shared" si="56"/>
        <v>64.536654938128251</v>
      </c>
      <c r="AQ30" s="37">
        <f t="shared" si="33"/>
        <v>-35.595230014498874</v>
      </c>
      <c r="AS30" s="19">
        <v>0.16800000000000001</v>
      </c>
      <c r="AT30" s="4">
        <f t="shared" si="11"/>
        <v>35.537843709436885</v>
      </c>
      <c r="AU30" s="11">
        <v>38.460430327392942</v>
      </c>
      <c r="AV30" s="11">
        <v>-18.705032714714626</v>
      </c>
      <c r="AW30" s="11">
        <v>22850.574387260393</v>
      </c>
      <c r="AX30" s="4">
        <f t="shared" si="34"/>
        <v>-0.32646440756502343</v>
      </c>
      <c r="AY30" s="4">
        <f t="shared" si="35"/>
        <v>398.81775902957975</v>
      </c>
      <c r="BA30" s="4">
        <f t="shared" si="58"/>
        <v>64.536654938128251</v>
      </c>
      <c r="BB30" s="11">
        <v>64.105725277937552</v>
      </c>
      <c r="BC30" s="11">
        <v>-621.33321907890365</v>
      </c>
      <c r="BD30" s="11">
        <v>-63012.685600852456</v>
      </c>
      <c r="BE30" s="4">
        <f t="shared" si="36"/>
        <v>-10.844310424942117</v>
      </c>
      <c r="BF30" s="4">
        <f t="shared" si="37"/>
        <v>-1099.7788342588969</v>
      </c>
      <c r="BH30" s="4">
        <f t="shared" si="13"/>
        <v>-35.595230014498874</v>
      </c>
      <c r="BI30" s="11">
        <v>-35.061847729664024</v>
      </c>
      <c r="BJ30" s="11">
        <v>1525.2050622219188</v>
      </c>
      <c r="BK30" s="11">
        <v>-31404.704054977217</v>
      </c>
      <c r="BL30" s="4">
        <f t="shared" si="38"/>
        <v>26.619850103857463</v>
      </c>
      <c r="BM30" s="4">
        <f t="shared" si="39"/>
        <v>-548.11548637376688</v>
      </c>
      <c r="BN30" s="4">
        <f t="shared" si="40"/>
        <v>19.440194420154963</v>
      </c>
      <c r="BO30" s="4">
        <f t="shared" si="41"/>
        <v>-4.3794427361263976E-3</v>
      </c>
      <c r="BP30" s="4">
        <f t="shared" si="42"/>
        <v>1.9823481434104149</v>
      </c>
      <c r="BR30" s="16">
        <f t="shared" si="14"/>
        <v>38.340600375353731</v>
      </c>
      <c r="BS30" s="16">
        <f t="shared" si="15"/>
        <v>3.8886977228054191</v>
      </c>
      <c r="BT30" s="16">
        <f t="shared" si="59"/>
        <v>61.498611423458648</v>
      </c>
      <c r="BU30" s="16">
        <f t="shared" si="60"/>
        <v>2.1824998433773168</v>
      </c>
      <c r="BV30" s="16">
        <f t="shared" si="18"/>
        <v>-35.394747665397944</v>
      </c>
      <c r="BW30" s="16">
        <f t="shared" si="19"/>
        <v>0.65946076507487816</v>
      </c>
      <c r="BX30" s="16"/>
      <c r="BY30" s="16">
        <f t="shared" si="20"/>
        <v>39.220163829539224</v>
      </c>
      <c r="BZ30" s="16">
        <f t="shared" si="21"/>
        <v>2.9139278994930571</v>
      </c>
      <c r="CA30" s="16">
        <f t="shared" si="61"/>
        <v>62.493891769795312</v>
      </c>
      <c r="CB30" s="16">
        <f t="shared" si="62"/>
        <v>1.6637199550080364</v>
      </c>
      <c r="CC30" s="16">
        <f t="shared" si="24"/>
        <v>-35.336366167854422</v>
      </c>
      <c r="CD30" s="16">
        <f t="shared" si="25"/>
        <v>0.28087371047290516</v>
      </c>
      <c r="CE30" s="16"/>
      <c r="CF30" s="16">
        <f t="shared" si="43"/>
        <v>3.9699002509471342</v>
      </c>
      <c r="CG30" s="16">
        <f t="shared" si="44"/>
        <v>-9.7503657147947731E-2</v>
      </c>
      <c r="CH30" s="16">
        <f t="shared" si="45"/>
        <v>9.542254318400559</v>
      </c>
      <c r="CI30" s="16">
        <f t="shared" si="46"/>
        <v>-0.55215279765307201</v>
      </c>
      <c r="CJ30" s="16">
        <f t="shared" si="47"/>
        <v>-4.6741539038173769</v>
      </c>
      <c r="CK30" s="16">
        <f t="shared" si="48"/>
        <v>-0.93551781931057543</v>
      </c>
      <c r="CM30" s="16">
        <f t="shared" si="49"/>
        <v>4.9025017192920188</v>
      </c>
      <c r="CN30" s="16">
        <f t="shared" si="50"/>
        <v>-0.12600744457487512</v>
      </c>
      <c r="CO30" s="16">
        <f t="shared" si="51"/>
        <v>10.943318092754673</v>
      </c>
      <c r="CP30" s="16">
        <f t="shared" si="52"/>
        <v>-1.0513350217746085</v>
      </c>
      <c r="CQ30" s="16">
        <f t="shared" si="53"/>
        <v>-4.6163825969576848</v>
      </c>
      <c r="CR30" s="16">
        <f t="shared" si="54"/>
        <v>-0.87245416160357259</v>
      </c>
      <c r="CT30" s="11"/>
      <c r="CU30" s="11"/>
      <c r="CW30" s="11"/>
    </row>
    <row r="31" spans="1:101" x14ac:dyDescent="0.3">
      <c r="A31" s="9">
        <v>9</v>
      </c>
      <c r="B31" s="9" t="s">
        <v>9</v>
      </c>
      <c r="C31" s="9">
        <v>23</v>
      </c>
      <c r="D31" s="9">
        <v>919.33299999999997</v>
      </c>
      <c r="E31" s="9">
        <v>380.66699999999997</v>
      </c>
      <c r="G31" s="9">
        <v>889.33299999999997</v>
      </c>
      <c r="H31" s="9">
        <v>354</v>
      </c>
      <c r="J31" s="9">
        <v>937.33299999999997</v>
      </c>
      <c r="K31" s="9">
        <v>356</v>
      </c>
      <c r="M31" s="9">
        <v>946.66700000000003</v>
      </c>
      <c r="N31" s="9">
        <v>418.66699999999997</v>
      </c>
      <c r="P31" s="9">
        <v>851.33299999999997</v>
      </c>
      <c r="Q31" s="9">
        <v>408.66699999999997</v>
      </c>
      <c r="S31" s="4">
        <f t="shared" si="0"/>
        <v>65.515956157979502</v>
      </c>
      <c r="T31" s="4">
        <f t="shared" si="1"/>
        <v>27.128105357677342</v>
      </c>
      <c r="V31" s="4">
        <f t="shared" si="28"/>
        <v>63.37801627684896</v>
      </c>
      <c r="W31" s="4">
        <f t="shared" si="29"/>
        <v>25.227690597340402</v>
      </c>
      <c r="Y31" s="4">
        <f t="shared" si="2"/>
        <v>66.798720086657823</v>
      </c>
      <c r="Z31" s="4">
        <f t="shared" si="3"/>
        <v>25.370219922749108</v>
      </c>
      <c r="AB31" s="4">
        <f t="shared" si="30"/>
        <v>67.463904448340244</v>
      </c>
      <c r="AC31" s="4">
        <f t="shared" si="4"/>
        <v>29.836162540442697</v>
      </c>
      <c r="AE31" s="4">
        <f t="shared" si="5"/>
        <v>60.669959094083609</v>
      </c>
      <c r="AF31" s="4">
        <f t="shared" si="6"/>
        <v>29.123515913399181</v>
      </c>
      <c r="AH31" s="37">
        <f t="shared" si="63"/>
        <v>2.8604830355439943</v>
      </c>
      <c r="AI31" s="37">
        <f t="shared" si="57"/>
        <v>3.3358771330860448</v>
      </c>
      <c r="AJ31" s="37">
        <f t="shared" si="9"/>
        <v>5.2407395307507665</v>
      </c>
      <c r="AL31" s="20">
        <v>0.17599999999999999</v>
      </c>
      <c r="AM31" s="37">
        <f t="shared" si="31"/>
        <v>41.633894963584417</v>
      </c>
      <c r="AN31" s="37">
        <f t="shared" si="10"/>
        <v>-53.881027828405372</v>
      </c>
      <c r="AO31" s="37">
        <f t="shared" si="32"/>
        <v>41.633894963584417</v>
      </c>
      <c r="AP31" s="37">
        <f t="shared" si="56"/>
        <v>54.271939336577177</v>
      </c>
      <c r="AQ31" s="37">
        <f t="shared" si="33"/>
        <v>-22.380135051959588</v>
      </c>
      <c r="AS31" s="19">
        <v>0.17599999999999999</v>
      </c>
      <c r="AT31" s="4">
        <f t="shared" si="11"/>
        <v>41.633894963584417</v>
      </c>
      <c r="AU31" s="11">
        <v>39.890819551981522</v>
      </c>
      <c r="AV31" s="11">
        <v>226.00181034857744</v>
      </c>
      <c r="AW31" s="11">
        <v>11760.748443199498</v>
      </c>
      <c r="AX31" s="4">
        <f t="shared" si="34"/>
        <v>3.9444757060504698</v>
      </c>
      <c r="AY31" s="4">
        <f t="shared" si="35"/>
        <v>205.26378283262861</v>
      </c>
      <c r="BA31" s="4">
        <f t="shared" si="58"/>
        <v>54.271939336577177</v>
      </c>
      <c r="BB31" s="11">
        <v>57.326780830562775</v>
      </c>
      <c r="BC31" s="11">
        <v>-509.62478220283225</v>
      </c>
      <c r="BD31" s="11">
        <v>45979.234350373343</v>
      </c>
      <c r="BE31" s="4">
        <f t="shared" si="36"/>
        <v>-8.894630399198423</v>
      </c>
      <c r="BF31" s="4">
        <f t="shared" si="37"/>
        <v>802.489026960091</v>
      </c>
      <c r="BH31" s="4">
        <f t="shared" si="13"/>
        <v>-22.380135051959588</v>
      </c>
      <c r="BI31" s="11">
        <v>-24.0310209868505</v>
      </c>
      <c r="BJ31" s="11">
        <v>1086.4734142661432</v>
      </c>
      <c r="BK31" s="11">
        <v>-58346.781933126047</v>
      </c>
      <c r="BL31" s="4">
        <f t="shared" si="38"/>
        <v>18.96253831432853</v>
      </c>
      <c r="BM31" s="4">
        <f t="shared" si="39"/>
        <v>-1018.3434526761916</v>
      </c>
      <c r="BN31" s="4">
        <f t="shared" si="40"/>
        <v>23.435192510235353</v>
      </c>
      <c r="BO31" s="4">
        <f t="shared" si="41"/>
        <v>-8.1365641868827703E-3</v>
      </c>
      <c r="BP31" s="4">
        <f t="shared" si="42"/>
        <v>2.3897245757463157</v>
      </c>
      <c r="BR31" s="16">
        <f t="shared" si="14"/>
        <v>37.360543568107715</v>
      </c>
      <c r="BS31" s="16">
        <f t="shared" si="15"/>
        <v>2.5394921058329465</v>
      </c>
      <c r="BT31" s="16">
        <f t="shared" si="59"/>
        <v>55.461573523610944</v>
      </c>
      <c r="BU31" s="16">
        <f t="shared" si="60"/>
        <v>1.4521150974428292</v>
      </c>
      <c r="BV31" s="16">
        <f t="shared" si="18"/>
        <v>-24.153309981219163</v>
      </c>
      <c r="BW31" s="16">
        <f t="shared" si="19"/>
        <v>1.4731116248530525</v>
      </c>
      <c r="BX31" s="16"/>
      <c r="BY31" s="16">
        <f t="shared" si="20"/>
        <v>38.739693326808222</v>
      </c>
      <c r="BZ31" s="16">
        <f t="shared" si="21"/>
        <v>0.93798748353796946</v>
      </c>
      <c r="CA31" s="16">
        <f t="shared" si="61"/>
        <v>57.157063227719661</v>
      </c>
      <c r="CB31" s="16">
        <f t="shared" si="62"/>
        <v>0.6641819844298853</v>
      </c>
      <c r="CC31" s="16">
        <f t="shared" si="24"/>
        <v>-24.559744092855329</v>
      </c>
      <c r="CD31" s="16">
        <f t="shared" si="25"/>
        <v>0.64477461866989494</v>
      </c>
      <c r="CE31" s="16"/>
      <c r="CF31" s="16">
        <f t="shared" si="43"/>
        <v>2.989843443701119</v>
      </c>
      <c r="CG31" s="16">
        <f t="shared" si="44"/>
        <v>-1.4467092741204204</v>
      </c>
      <c r="CH31" s="16">
        <f t="shared" si="45"/>
        <v>3.5052164185528554</v>
      </c>
      <c r="CI31" s="16">
        <f t="shared" si="46"/>
        <v>-1.2825375435875597</v>
      </c>
      <c r="CJ31" s="16">
        <f t="shared" si="47"/>
        <v>6.5672837803614037</v>
      </c>
      <c r="CK31" s="16">
        <f t="shared" si="48"/>
        <v>-0.12186695953240112</v>
      </c>
      <c r="CM31" s="16">
        <f t="shared" si="49"/>
        <v>4.4220312165610167</v>
      </c>
      <c r="CN31" s="16">
        <f t="shared" si="50"/>
        <v>-2.1019478605299629</v>
      </c>
      <c r="CO31" s="16">
        <f t="shared" si="51"/>
        <v>5.6064895506790222</v>
      </c>
      <c r="CP31" s="16">
        <f t="shared" si="52"/>
        <v>-2.0508729923527595</v>
      </c>
      <c r="CQ31" s="16">
        <f t="shared" si="53"/>
        <v>6.160239478041408</v>
      </c>
      <c r="CR31" s="16">
        <f t="shared" si="54"/>
        <v>-0.50855325340658275</v>
      </c>
      <c r="CT31" s="11"/>
      <c r="CU31" s="11"/>
      <c r="CW31" s="11"/>
    </row>
    <row r="32" spans="1:101" x14ac:dyDescent="0.3">
      <c r="A32" s="9">
        <v>18</v>
      </c>
      <c r="B32" s="9" t="s">
        <v>18</v>
      </c>
      <c r="C32" s="9">
        <v>24</v>
      </c>
      <c r="D32" s="9">
        <v>917.33299999999997</v>
      </c>
      <c r="E32" s="9">
        <v>379.33300000000003</v>
      </c>
      <c r="G32" s="9">
        <v>889.33299999999997</v>
      </c>
      <c r="H32" s="9">
        <v>354</v>
      </c>
      <c r="J32" s="9">
        <v>937.33299999999997</v>
      </c>
      <c r="K32" s="9">
        <v>358.66699999999997</v>
      </c>
      <c r="M32" s="9">
        <v>944</v>
      </c>
      <c r="N32" s="9">
        <v>419.33300000000003</v>
      </c>
      <c r="P32" s="9">
        <v>852</v>
      </c>
      <c r="Q32" s="9">
        <v>400.66699999999997</v>
      </c>
      <c r="S32" s="4">
        <f t="shared" si="0"/>
        <v>65.3734268325708</v>
      </c>
      <c r="T32" s="4">
        <f t="shared" si="1"/>
        <v>27.033038297629741</v>
      </c>
      <c r="V32" s="4">
        <f t="shared" si="28"/>
        <v>63.37801627684896</v>
      </c>
      <c r="W32" s="4">
        <f t="shared" si="29"/>
        <v>25.227690597340402</v>
      </c>
      <c r="Y32" s="4">
        <f t="shared" si="2"/>
        <v>66.798720086657823</v>
      </c>
      <c r="Z32" s="4">
        <f t="shared" si="3"/>
        <v>25.560282778181609</v>
      </c>
      <c r="AB32" s="4">
        <f t="shared" si="30"/>
        <v>67.273841592907743</v>
      </c>
      <c r="AC32" s="4">
        <f t="shared" si="4"/>
        <v>29.883624805803798</v>
      </c>
      <c r="AE32" s="4">
        <f t="shared" si="5"/>
        <v>60.717492624107415</v>
      </c>
      <c r="AF32" s="4">
        <f t="shared" si="6"/>
        <v>28.553398611764369</v>
      </c>
      <c r="AH32" s="37">
        <f t="shared" si="63"/>
        <v>2.6909001476877856</v>
      </c>
      <c r="AI32" s="37">
        <f t="shared" si="57"/>
        <v>3.4259917836869498</v>
      </c>
      <c r="AJ32" s="37">
        <f t="shared" si="9"/>
        <v>4.8978790142606741</v>
      </c>
      <c r="AL32" s="20">
        <v>0.184</v>
      </c>
      <c r="AM32" s="37">
        <f t="shared" si="31"/>
        <v>42.137219705778577</v>
      </c>
      <c r="AN32" s="37">
        <f t="shared" si="10"/>
        <v>-45.938267301448725</v>
      </c>
      <c r="AO32" s="37">
        <f t="shared" si="32"/>
        <v>42.137219705778577</v>
      </c>
      <c r="AP32" s="37">
        <f t="shared" si="56"/>
        <v>56.309601922717405</v>
      </c>
      <c r="AQ32" s="37">
        <f t="shared" si="33"/>
        <v>-18.084059960514942</v>
      </c>
      <c r="AS32" s="19">
        <v>0.184</v>
      </c>
      <c r="AT32" s="4">
        <f t="shared" si="11"/>
        <v>42.137219705778577</v>
      </c>
      <c r="AU32" s="11">
        <v>42.07645946472234</v>
      </c>
      <c r="AV32" s="11">
        <v>169.46695131416655</v>
      </c>
      <c r="AW32" s="11">
        <v>-14720.239820600906</v>
      </c>
      <c r="AX32" s="4">
        <f t="shared" si="34"/>
        <v>2.9577562737491379</v>
      </c>
      <c r="AY32" s="4">
        <f t="shared" si="35"/>
        <v>-256.91665155266526</v>
      </c>
      <c r="BA32" s="4">
        <f t="shared" si="58"/>
        <v>56.309601922717405</v>
      </c>
      <c r="BB32" s="11">
        <v>55.951728375398183</v>
      </c>
      <c r="BC32" s="11">
        <v>114.33456546941296</v>
      </c>
      <c r="BD32" s="11">
        <v>55665.9073741627</v>
      </c>
      <c r="BE32" s="4">
        <f t="shared" si="36"/>
        <v>1.9955146162782722</v>
      </c>
      <c r="BF32" s="4">
        <f t="shared" si="37"/>
        <v>971.55336478933043</v>
      </c>
      <c r="BH32" s="4">
        <f t="shared" si="13"/>
        <v>-18.084059960514942</v>
      </c>
      <c r="BI32" s="11">
        <v>-17.678272275730244</v>
      </c>
      <c r="BJ32" s="11">
        <v>591.65650695072702</v>
      </c>
      <c r="BK32" s="11">
        <v>-46939.466563976341</v>
      </c>
      <c r="BL32" s="4">
        <f t="shared" si="38"/>
        <v>10.326354087138903</v>
      </c>
      <c r="BM32" s="4">
        <f t="shared" si="39"/>
        <v>-819.24824067117686</v>
      </c>
      <c r="BN32" s="4">
        <f t="shared" si="40"/>
        <v>17.927646475754639</v>
      </c>
      <c r="BO32" s="4">
        <f t="shared" si="41"/>
        <v>-6.5457934429627032E-3</v>
      </c>
      <c r="BP32" s="4">
        <f t="shared" si="42"/>
        <v>1.8281111772259315</v>
      </c>
      <c r="BR32" s="16">
        <f t="shared" si="14"/>
        <v>42.13361753162981</v>
      </c>
      <c r="BS32" s="16">
        <f t="shared" si="15"/>
        <v>2.3704730905934359</v>
      </c>
      <c r="BT32" s="16">
        <f t="shared" si="59"/>
        <v>57.016643802343651</v>
      </c>
      <c r="BU32" s="16">
        <f t="shared" si="60"/>
        <v>1.3000724228859424</v>
      </c>
      <c r="BV32" s="16">
        <f t="shared" si="18"/>
        <v>-16.779706450082429</v>
      </c>
      <c r="BW32" s="16">
        <f t="shared" si="19"/>
        <v>1.7403426684974133</v>
      </c>
      <c r="BX32" s="16"/>
      <c r="BY32" s="16">
        <f t="shared" si="20"/>
        <v>40.741266317105314</v>
      </c>
      <c r="BZ32" s="16">
        <f t="shared" si="21"/>
        <v>1.0361954094035186</v>
      </c>
      <c r="CA32" s="16">
        <f t="shared" si="61"/>
        <v>57.271193308750071</v>
      </c>
      <c r="CB32" s="16">
        <f t="shared" si="62"/>
        <v>0.88545796589713743</v>
      </c>
      <c r="CC32" s="16">
        <f t="shared" si="24"/>
        <v>-16.962087693738951</v>
      </c>
      <c r="CD32" s="16">
        <f t="shared" si="25"/>
        <v>0.89378642429103261</v>
      </c>
      <c r="CE32" s="16"/>
      <c r="CF32" s="16">
        <f t="shared" si="43"/>
        <v>7.7629174072232132</v>
      </c>
      <c r="CG32" s="16">
        <f t="shared" si="44"/>
        <v>-1.615728289359931</v>
      </c>
      <c r="CH32" s="16">
        <f t="shared" si="45"/>
        <v>5.0602866972855622</v>
      </c>
      <c r="CI32" s="16">
        <f t="shared" si="46"/>
        <v>-1.4345802181444465</v>
      </c>
      <c r="CJ32" s="16">
        <f t="shared" si="47"/>
        <v>13.940887311498138</v>
      </c>
      <c r="CK32" s="16">
        <f t="shared" si="48"/>
        <v>0.14536408411195967</v>
      </c>
      <c r="CM32" s="16">
        <f t="shared" si="49"/>
        <v>6.4236042068581085</v>
      </c>
      <c r="CN32" s="16">
        <f t="shared" si="50"/>
        <v>-2.0037399346644138</v>
      </c>
      <c r="CO32" s="16">
        <f t="shared" si="51"/>
        <v>5.7206196317094324</v>
      </c>
      <c r="CP32" s="16">
        <f t="shared" si="52"/>
        <v>-1.8295970108855073</v>
      </c>
      <c r="CQ32" s="16">
        <f t="shared" si="53"/>
        <v>13.757895877157786</v>
      </c>
      <c r="CR32" s="16">
        <f t="shared" si="54"/>
        <v>-0.25954144778544508</v>
      </c>
      <c r="CT32" s="11"/>
      <c r="CU32" s="11"/>
      <c r="CW32" s="11"/>
    </row>
    <row r="33" spans="1:101" x14ac:dyDescent="0.3">
      <c r="A33" s="9">
        <v>42</v>
      </c>
      <c r="B33" s="9" t="s">
        <v>42</v>
      </c>
      <c r="C33" s="9">
        <v>25</v>
      </c>
      <c r="D33" s="9">
        <v>917.33299999999997</v>
      </c>
      <c r="E33" s="9">
        <v>378</v>
      </c>
      <c r="G33" s="9">
        <v>892.66700000000003</v>
      </c>
      <c r="H33" s="9">
        <v>355.33300000000003</v>
      </c>
      <c r="J33" s="9">
        <v>938</v>
      </c>
      <c r="K33" s="9">
        <v>358</v>
      </c>
      <c r="M33" s="9">
        <v>942.66700000000003</v>
      </c>
      <c r="N33" s="9">
        <v>422.66699999999997</v>
      </c>
      <c r="P33" s="9">
        <v>851.33299999999997</v>
      </c>
      <c r="Q33" s="9">
        <v>396</v>
      </c>
      <c r="S33" s="4">
        <f t="shared" si="0"/>
        <v>65.3734268325708</v>
      </c>
      <c r="T33" s="4">
        <f t="shared" si="1"/>
        <v>26.938042502244837</v>
      </c>
      <c r="V33" s="4">
        <f t="shared" si="28"/>
        <v>63.615612662305274</v>
      </c>
      <c r="W33" s="4">
        <f t="shared" si="29"/>
        <v>25.322686392725306</v>
      </c>
      <c r="Y33" s="4">
        <f t="shared" si="2"/>
        <v>66.846253616681636</v>
      </c>
      <c r="Z33" s="4">
        <f t="shared" si="3"/>
        <v>25.51274924815781</v>
      </c>
      <c r="AB33" s="4">
        <f t="shared" si="30"/>
        <v>67.17884579752284</v>
      </c>
      <c r="AC33" s="4">
        <f t="shared" si="4"/>
        <v>30.121221191260101</v>
      </c>
      <c r="AE33" s="4">
        <f t="shared" si="5"/>
        <v>60.669959094083609</v>
      </c>
      <c r="AF33" s="4">
        <f t="shared" si="6"/>
        <v>28.220806430923162</v>
      </c>
      <c r="AH33" s="37">
        <f t="shared" si="63"/>
        <v>2.3873177454516514</v>
      </c>
      <c r="AI33" s="37">
        <f t="shared" si="57"/>
        <v>3.659530599026251</v>
      </c>
      <c r="AJ33" s="37">
        <f t="shared" si="9"/>
        <v>4.8752530256088313</v>
      </c>
      <c r="AL33" s="20">
        <v>0.192</v>
      </c>
      <c r="AM33" s="37">
        <f t="shared" si="31"/>
        <v>42.581682091165575</v>
      </c>
      <c r="AN33" s="37">
        <f t="shared" si="10"/>
        <v>-44.060347243659976</v>
      </c>
      <c r="AO33" s="37">
        <f t="shared" si="32"/>
        <v>42.581682091165575</v>
      </c>
      <c r="AP33" s="37">
        <f t="shared" si="56"/>
        <v>60.439181998445207</v>
      </c>
      <c r="AQ33" s="37">
        <f t="shared" si="33"/>
        <v>-15.255118703057772</v>
      </c>
      <c r="AS33" s="19">
        <v>0.192</v>
      </c>
      <c r="AT33" s="4">
        <f t="shared" si="11"/>
        <v>42.581682091165575</v>
      </c>
      <c r="AU33" s="11">
        <v>42.60229090179616</v>
      </c>
      <c r="AV33" s="11">
        <v>-9.522037967819049</v>
      </c>
      <c r="AW33" s="11">
        <v>-17599.576478086597</v>
      </c>
      <c r="AX33" s="4">
        <f t="shared" si="34"/>
        <v>-0.16619091403835226</v>
      </c>
      <c r="AY33" s="4">
        <f t="shared" si="35"/>
        <v>-307.17055649915886</v>
      </c>
      <c r="BA33" s="4">
        <f t="shared" si="58"/>
        <v>60.439181998445207</v>
      </c>
      <c r="BB33" s="11">
        <v>59.15613396496299</v>
      </c>
      <c r="BC33" s="11">
        <v>381.02977808759044</v>
      </c>
      <c r="BD33" s="11">
        <v>7495.0934804378294</v>
      </c>
      <c r="BE33" s="4">
        <f t="shared" si="36"/>
        <v>6.6502241757717959</v>
      </c>
      <c r="BF33" s="4">
        <f t="shared" si="37"/>
        <v>130.81405897840136</v>
      </c>
      <c r="BH33" s="4">
        <f t="shared" si="13"/>
        <v>-15.255118703057772</v>
      </c>
      <c r="BI33" s="11">
        <v>-14.564516426004049</v>
      </c>
      <c r="BJ33" s="11">
        <v>335.44191357044133</v>
      </c>
      <c r="BK33" s="11">
        <v>-22920.481236695079</v>
      </c>
      <c r="BL33" s="4">
        <f t="shared" si="38"/>
        <v>5.8545658409944492</v>
      </c>
      <c r="BM33" s="4">
        <f t="shared" si="39"/>
        <v>-400.03786372191098</v>
      </c>
      <c r="BN33" s="4">
        <f t="shared" si="40"/>
        <v>8.7126278968528545</v>
      </c>
      <c r="BO33" s="4">
        <f t="shared" si="41"/>
        <v>-3.1963025311380687E-3</v>
      </c>
      <c r="BP33" s="4">
        <f t="shared" si="42"/>
        <v>0.88844079242569474</v>
      </c>
      <c r="BR33" s="16">
        <f t="shared" si="14"/>
        <v>42.650773583346087</v>
      </c>
      <c r="BS33" s="16">
        <f t="shared" si="15"/>
        <v>2.2049805817833792</v>
      </c>
      <c r="BT33" s="16">
        <f t="shared" si="59"/>
        <v>62.319646576933522</v>
      </c>
      <c r="BU33" s="16">
        <f t="shared" si="60"/>
        <v>1.4550182869941852</v>
      </c>
      <c r="BV33" s="16">
        <f t="shared" si="18"/>
        <v>-13.179867294354271</v>
      </c>
      <c r="BW33" s="16">
        <f t="shared" si="19"/>
        <v>1.3267181059176856</v>
      </c>
      <c r="BX33" s="16"/>
      <c r="BY33" s="16">
        <f t="shared" si="20"/>
        <v>42.424045072602915</v>
      </c>
      <c r="BZ33" s="16">
        <f t="shared" si="21"/>
        <v>0.90838653311736772</v>
      </c>
      <c r="CA33" s="16">
        <f t="shared" si="61"/>
        <v>61.03186495731179</v>
      </c>
      <c r="CB33" s="16">
        <f t="shared" si="62"/>
        <v>1.3355159810779706</v>
      </c>
      <c r="CC33" s="16">
        <f t="shared" si="24"/>
        <v>-12.841148799651986</v>
      </c>
      <c r="CD33" s="16">
        <f t="shared" si="25"/>
        <v>1.3114203618876901</v>
      </c>
      <c r="CE33" s="16"/>
      <c r="CF33" s="16">
        <f t="shared" si="43"/>
        <v>8.2800734589394906</v>
      </c>
      <c r="CG33" s="16">
        <f t="shared" si="44"/>
        <v>-1.7812207981699877</v>
      </c>
      <c r="CH33" s="16">
        <f t="shared" si="45"/>
        <v>10.363289471875433</v>
      </c>
      <c r="CI33" s="16">
        <f t="shared" si="46"/>
        <v>-1.2796343540362036</v>
      </c>
      <c r="CJ33" s="16">
        <f t="shared" si="47"/>
        <v>17.540726467226296</v>
      </c>
      <c r="CK33" s="16">
        <f t="shared" si="48"/>
        <v>-0.26826047846776802</v>
      </c>
      <c r="CM33" s="16">
        <f t="shared" si="49"/>
        <v>8.1063829623557098</v>
      </c>
      <c r="CN33" s="16">
        <f t="shared" si="50"/>
        <v>-2.1315488109505645</v>
      </c>
      <c r="CO33" s="16">
        <f t="shared" si="51"/>
        <v>9.4812912802711509</v>
      </c>
      <c r="CP33" s="16">
        <f t="shared" si="52"/>
        <v>-1.3795389957046742</v>
      </c>
      <c r="CQ33" s="16">
        <f t="shared" si="53"/>
        <v>17.878834771244751</v>
      </c>
      <c r="CR33" s="16">
        <f t="shared" si="54"/>
        <v>0.15809248981121238</v>
      </c>
      <c r="CT33" s="11"/>
      <c r="CU33" s="11"/>
      <c r="CW33" s="11"/>
    </row>
    <row r="34" spans="1:101" x14ac:dyDescent="0.3">
      <c r="A34" s="9">
        <v>56</v>
      </c>
      <c r="B34" s="9" t="s">
        <v>56</v>
      </c>
      <c r="C34" s="9">
        <v>26</v>
      </c>
      <c r="D34" s="9">
        <v>918.66700000000003</v>
      </c>
      <c r="E34" s="9">
        <v>378.66699999999997</v>
      </c>
      <c r="G34" s="9">
        <v>891.33299999999997</v>
      </c>
      <c r="H34" s="9">
        <v>354.66699999999997</v>
      </c>
      <c r="J34" s="9">
        <v>937.33299999999997</v>
      </c>
      <c r="K34" s="9">
        <v>360</v>
      </c>
      <c r="M34" s="9">
        <v>942</v>
      </c>
      <c r="N34" s="9">
        <v>421.33300000000003</v>
      </c>
      <c r="P34" s="9">
        <v>852.66700000000003</v>
      </c>
      <c r="Q34" s="9">
        <v>392.66699999999997</v>
      </c>
      <c r="S34" s="4">
        <f t="shared" si="0"/>
        <v>65.468493892618412</v>
      </c>
      <c r="T34" s="4">
        <f t="shared" si="1"/>
        <v>26.985576032268639</v>
      </c>
      <c r="V34" s="4">
        <f t="shared" si="28"/>
        <v>63.520545602257663</v>
      </c>
      <c r="W34" s="4">
        <f t="shared" si="29"/>
        <v>25.275224127364204</v>
      </c>
      <c r="Y34" s="4">
        <f t="shared" si="2"/>
        <v>66.798720086657823</v>
      </c>
      <c r="Z34" s="4">
        <f t="shared" si="3"/>
        <v>25.655278573566513</v>
      </c>
      <c r="AB34" s="4">
        <f t="shared" si="30"/>
        <v>67.131312267499041</v>
      </c>
      <c r="AC34" s="4">
        <f t="shared" si="4"/>
        <v>30.0261541312125</v>
      </c>
      <c r="AE34" s="4">
        <f t="shared" si="5"/>
        <v>60.765026154131213</v>
      </c>
      <c r="AF34" s="4">
        <f t="shared" si="6"/>
        <v>27.983281310129559</v>
      </c>
      <c r="AH34" s="37">
        <f t="shared" si="63"/>
        <v>2.5922588953516188</v>
      </c>
      <c r="AI34" s="37">
        <f t="shared" si="57"/>
        <v>3.4655562502457986</v>
      </c>
      <c r="AJ34" s="37">
        <f t="shared" si="9"/>
        <v>4.8081206919607808</v>
      </c>
      <c r="AL34" s="20">
        <v>0.2</v>
      </c>
      <c r="AM34" s="37">
        <f t="shared" si="31"/>
        <v>41.284018042822588</v>
      </c>
      <c r="AN34" s="37">
        <f t="shared" si="10"/>
        <v>-45.001534722082553</v>
      </c>
      <c r="AO34" s="37">
        <f t="shared" si="32"/>
        <v>41.284018042822588</v>
      </c>
      <c r="AP34" s="37">
        <f t="shared" si="56"/>
        <v>61.326821206492284</v>
      </c>
      <c r="AQ34" s="37">
        <f t="shared" si="33"/>
        <v>-11.976132444203344</v>
      </c>
      <c r="AS34" s="19">
        <v>0.2</v>
      </c>
      <c r="AT34" s="4">
        <f t="shared" si="11"/>
        <v>41.284018042822588</v>
      </c>
      <c r="AU34" s="11">
        <v>41.924106850000875</v>
      </c>
      <c r="AV34" s="11">
        <v>-112.12628571017943</v>
      </c>
      <c r="AW34" s="11">
        <v>-8264.2959516048595</v>
      </c>
      <c r="AX34" s="4">
        <f t="shared" si="34"/>
        <v>-1.9569728636744994</v>
      </c>
      <c r="AY34" s="4">
        <f t="shared" si="35"/>
        <v>-144.23917471474277</v>
      </c>
      <c r="BA34" s="4">
        <f t="shared" si="58"/>
        <v>61.326821206492284</v>
      </c>
      <c r="BB34" s="11">
        <v>62.048205114366723</v>
      </c>
      <c r="BC34" s="11">
        <v>234.25606685238364</v>
      </c>
      <c r="BD34" s="11">
        <v>-20406.142310902815</v>
      </c>
      <c r="BE34" s="4">
        <f t="shared" si="36"/>
        <v>4.0885396593460444</v>
      </c>
      <c r="BF34" s="4">
        <f t="shared" si="37"/>
        <v>-356.15437095577857</v>
      </c>
      <c r="BH34" s="4">
        <f t="shared" si="13"/>
        <v>-11.976132444203344</v>
      </c>
      <c r="BI34" s="11">
        <v>-12.311201403681007</v>
      </c>
      <c r="BJ34" s="11">
        <v>224.92878974497469</v>
      </c>
      <c r="BK34" s="11">
        <v>-19400.252226269182</v>
      </c>
      <c r="BL34" s="4">
        <f t="shared" si="38"/>
        <v>3.9257479635758652</v>
      </c>
      <c r="BM34" s="4">
        <f t="shared" si="39"/>
        <v>-338.59827706575726</v>
      </c>
      <c r="BN34" s="4">
        <f t="shared" si="40"/>
        <v>7.3551895506782579</v>
      </c>
      <c r="BO34" s="4">
        <f t="shared" si="41"/>
        <v>-2.7054002337554006E-3</v>
      </c>
      <c r="BP34" s="4">
        <f t="shared" si="42"/>
        <v>0.75002060345148047</v>
      </c>
      <c r="BR34" s="16">
        <f t="shared" si="14"/>
        <v>41.805983513970475</v>
      </c>
      <c r="BS34" s="16">
        <f t="shared" si="15"/>
        <v>1.7888487525943835</v>
      </c>
      <c r="BT34" s="16">
        <f t="shared" si="59"/>
        <v>63.381090766200273</v>
      </c>
      <c r="BU34" s="16">
        <f t="shared" si="60"/>
        <v>1.6548869606754801</v>
      </c>
      <c r="BV34" s="16">
        <f t="shared" si="18"/>
        <v>-11.046936555152241</v>
      </c>
      <c r="BW34" s="16">
        <f t="shared" si="19"/>
        <v>0.94553094604665278</v>
      </c>
      <c r="BX34" s="16"/>
      <c r="BY34" s="16">
        <f t="shared" si="20"/>
        <v>42.598627094445142</v>
      </c>
      <c r="BZ34" s="16">
        <f t="shared" si="21"/>
        <v>1.9486365996718407</v>
      </c>
      <c r="CA34" s="16">
        <f t="shared" si="61"/>
        <v>63.394430017103687</v>
      </c>
      <c r="CB34" s="16">
        <f t="shared" si="62"/>
        <v>1.5382084453302918</v>
      </c>
      <c r="CC34" s="16">
        <f t="shared" si="24"/>
        <v>-11.121396495745467</v>
      </c>
      <c r="CD34" s="16">
        <f t="shared" si="25"/>
        <v>0.85330250595014379</v>
      </c>
      <c r="CE34" s="16"/>
      <c r="CF34" s="16">
        <f t="shared" si="43"/>
        <v>7.4352833895638781</v>
      </c>
      <c r="CG34" s="16">
        <f t="shared" si="44"/>
        <v>-2.1973526273589834</v>
      </c>
      <c r="CH34" s="16">
        <f t="shared" si="45"/>
        <v>11.424733661142184</v>
      </c>
      <c r="CI34" s="16">
        <f t="shared" si="46"/>
        <v>-1.0797656803549087</v>
      </c>
      <c r="CJ34" s="16">
        <f t="shared" si="47"/>
        <v>19.673657206428324</v>
      </c>
      <c r="CK34" s="16">
        <f t="shared" si="48"/>
        <v>-0.64944763833880081</v>
      </c>
      <c r="CM34" s="16">
        <f t="shared" si="49"/>
        <v>8.2809649841979365</v>
      </c>
      <c r="CN34" s="16">
        <f t="shared" si="50"/>
        <v>-1.0912987443960915</v>
      </c>
      <c r="CO34" s="16">
        <f t="shared" si="51"/>
        <v>11.843856340063049</v>
      </c>
      <c r="CP34" s="16">
        <f t="shared" si="52"/>
        <v>-1.1768465314523531</v>
      </c>
      <c r="CQ34" s="16">
        <f t="shared" si="53"/>
        <v>19.598587075151272</v>
      </c>
      <c r="CR34" s="16">
        <f t="shared" si="54"/>
        <v>-0.3000253661263339</v>
      </c>
      <c r="CT34" s="11"/>
      <c r="CU34" s="11"/>
      <c r="CW34" s="11"/>
    </row>
    <row r="35" spans="1:101" x14ac:dyDescent="0.3">
      <c r="A35" s="9">
        <v>48</v>
      </c>
      <c r="B35" s="9" t="s">
        <v>48</v>
      </c>
      <c r="C35" s="9">
        <v>27</v>
      </c>
      <c r="D35" s="9">
        <v>920</v>
      </c>
      <c r="E35" s="9">
        <v>378</v>
      </c>
      <c r="G35" s="9">
        <v>894</v>
      </c>
      <c r="H35" s="9">
        <v>354.66699999999997</v>
      </c>
      <c r="J35" s="9">
        <v>940</v>
      </c>
      <c r="K35" s="9">
        <v>359.33300000000003</v>
      </c>
      <c r="M35" s="9">
        <v>941.33299999999997</v>
      </c>
      <c r="N35" s="9">
        <v>421.33300000000003</v>
      </c>
      <c r="P35" s="9">
        <v>853.33299999999997</v>
      </c>
      <c r="Q35" s="9">
        <v>391.33300000000003</v>
      </c>
      <c r="S35" s="4">
        <f t="shared" si="0"/>
        <v>65.563489688003315</v>
      </c>
      <c r="T35" s="4">
        <f t="shared" si="1"/>
        <v>26.938042502244837</v>
      </c>
      <c r="V35" s="4">
        <f t="shared" si="28"/>
        <v>63.710608457690171</v>
      </c>
      <c r="W35" s="4">
        <f t="shared" si="29"/>
        <v>25.275224127364204</v>
      </c>
      <c r="Y35" s="4">
        <f t="shared" si="2"/>
        <v>66.988782942090339</v>
      </c>
      <c r="Z35" s="4">
        <f t="shared" si="3"/>
        <v>25.60774504354271</v>
      </c>
      <c r="AB35" s="4">
        <f t="shared" si="30"/>
        <v>67.083778737475242</v>
      </c>
      <c r="AC35" s="4">
        <f t="shared" si="4"/>
        <v>30.0261541312125</v>
      </c>
      <c r="AE35" s="4">
        <f t="shared" si="5"/>
        <v>60.812488419492311</v>
      </c>
      <c r="AF35" s="4">
        <f t="shared" si="6"/>
        <v>27.888214250081958</v>
      </c>
      <c r="AH35" s="37">
        <f t="shared" si="63"/>
        <v>2.4896051497149947</v>
      </c>
      <c r="AI35" s="37">
        <f t="shared" si="57"/>
        <v>3.4420505845948242</v>
      </c>
      <c r="AJ35" s="37">
        <f t="shared" si="9"/>
        <v>4.8450840450688801</v>
      </c>
      <c r="AL35" s="20">
        <v>0.20800000000000002</v>
      </c>
      <c r="AM35" s="37">
        <f t="shared" si="31"/>
        <v>41.905535067513682</v>
      </c>
      <c r="AN35" s="37">
        <f t="shared" si="10"/>
        <v>-43.025576339205855</v>
      </c>
      <c r="AO35" s="37">
        <f t="shared" si="32"/>
        <v>41.905535067513682</v>
      </c>
      <c r="AP35" s="37">
        <f t="shared" si="56"/>
        <v>63.788802090588646</v>
      </c>
      <c r="AQ35" s="37">
        <f t="shared" si="33"/>
        <v>-11.309601922717478</v>
      </c>
      <c r="AS35" s="19">
        <v>0.20800000000000002</v>
      </c>
      <c r="AT35" s="4">
        <f t="shared" si="11"/>
        <v>41.905535067513682</v>
      </c>
      <c r="AU35" s="11">
        <v>40.808270245221884</v>
      </c>
      <c r="AV35" s="11">
        <v>-141.75077947402471</v>
      </c>
      <c r="AW35" s="11">
        <v>1061.9896335199749</v>
      </c>
      <c r="AX35" s="4">
        <f t="shared" si="34"/>
        <v>-2.4740178190901272</v>
      </c>
      <c r="AY35" s="4">
        <f t="shared" si="35"/>
        <v>18.535215726971501</v>
      </c>
      <c r="BA35" s="4">
        <f t="shared" si="58"/>
        <v>63.788802090588646</v>
      </c>
      <c r="BB35" s="11">
        <v>62.904231212626186</v>
      </c>
      <c r="BC35" s="11">
        <v>54.531485605309399</v>
      </c>
      <c r="BD35" s="11">
        <v>-13644.618365648679</v>
      </c>
      <c r="BE35" s="4">
        <f t="shared" si="36"/>
        <v>0.95175396981654203</v>
      </c>
      <c r="BF35" s="4">
        <f t="shared" si="37"/>
        <v>-238.14351565865707</v>
      </c>
      <c r="BH35" s="4">
        <f t="shared" si="13"/>
        <v>-11.309601922717478</v>
      </c>
      <c r="BI35" s="11">
        <v>-10.965655619147746</v>
      </c>
      <c r="BJ35" s="11">
        <v>25.037863206733867</v>
      </c>
      <c r="BK35" s="11">
        <v>-29716.426780797243</v>
      </c>
      <c r="BL35" s="4">
        <f t="shared" si="38"/>
        <v>0.43699315062145166</v>
      </c>
      <c r="BM35" s="4">
        <f t="shared" si="39"/>
        <v>-518.6494892527312</v>
      </c>
      <c r="BN35" s="4">
        <f t="shared" si="40"/>
        <v>11.254694679660858</v>
      </c>
      <c r="BO35" s="4">
        <f t="shared" si="41"/>
        <v>-4.1440094191293221E-3</v>
      </c>
      <c r="BP35" s="4">
        <f t="shared" si="42"/>
        <v>1.1476594637215018</v>
      </c>
      <c r="BR35" s="16">
        <f t="shared" si="14"/>
        <v>42.469061182271467</v>
      </c>
      <c r="BS35" s="16">
        <f t="shared" si="15"/>
        <v>2.0887887396877418</v>
      </c>
      <c r="BT35" s="16">
        <f t="shared" si="59"/>
        <v>63.227855647845402</v>
      </c>
      <c r="BU35" s="16">
        <f t="shared" si="60"/>
        <v>2.0309402906416998</v>
      </c>
      <c r="BV35" s="16">
        <f t="shared" si="18"/>
        <v>-11.377414742622056</v>
      </c>
      <c r="BW35" s="16">
        <f t="shared" si="19"/>
        <v>0.41306393315558837</v>
      </c>
      <c r="BX35" s="16"/>
      <c r="BY35" s="16">
        <f t="shared" si="20"/>
        <v>42.163808772878973</v>
      </c>
      <c r="BZ35" s="16">
        <f t="shared" si="21"/>
        <v>2.4130475689692488</v>
      </c>
      <c r="CA35" s="16">
        <f t="shared" si="61"/>
        <v>63.195902404015136</v>
      </c>
      <c r="CB35" s="16">
        <f t="shared" si="62"/>
        <v>1.5412185080159606</v>
      </c>
      <c r="CC35" s="16">
        <f t="shared" si="24"/>
        <v>-11.273516989819708</v>
      </c>
      <c r="CD35" s="16">
        <f t="shared" si="25"/>
        <v>0.58668490295243081</v>
      </c>
      <c r="CE35" s="16"/>
      <c r="CF35" s="16">
        <f t="shared" si="43"/>
        <v>8.0983610578648708</v>
      </c>
      <c r="CG35" s="16">
        <f t="shared" si="44"/>
        <v>-1.8974126402656251</v>
      </c>
      <c r="CH35" s="16">
        <f t="shared" si="45"/>
        <v>11.271498542787313</v>
      </c>
      <c r="CI35" s="16">
        <f t="shared" si="46"/>
        <v>-0.70371235038868907</v>
      </c>
      <c r="CJ35" s="16">
        <f t="shared" si="47"/>
        <v>19.343179018958509</v>
      </c>
      <c r="CK35" s="16">
        <f t="shared" si="48"/>
        <v>-1.1819146512298653</v>
      </c>
      <c r="CM35" s="16">
        <f t="shared" si="49"/>
        <v>7.8461466626317673</v>
      </c>
      <c r="CN35" s="16">
        <f t="shared" si="50"/>
        <v>-0.62688777509868343</v>
      </c>
      <c r="CO35" s="16">
        <f t="shared" si="51"/>
        <v>11.645328726974498</v>
      </c>
      <c r="CP35" s="16">
        <f t="shared" si="52"/>
        <v>-1.1738364687666842</v>
      </c>
      <c r="CQ35" s="16">
        <f t="shared" si="53"/>
        <v>19.446466581077029</v>
      </c>
      <c r="CR35" s="16">
        <f t="shared" si="54"/>
        <v>-0.56664296912404688</v>
      </c>
      <c r="CT35" s="11"/>
      <c r="CU35" s="11"/>
      <c r="CW35" s="11"/>
    </row>
    <row r="36" spans="1:101" x14ac:dyDescent="0.3">
      <c r="A36" s="9">
        <v>60</v>
      </c>
      <c r="B36" s="9" t="s">
        <v>60</v>
      </c>
      <c r="C36" s="9">
        <v>28</v>
      </c>
      <c r="D36" s="9">
        <v>921.33299999999997</v>
      </c>
      <c r="E36" s="9">
        <v>379.33300000000003</v>
      </c>
      <c r="G36" s="9">
        <v>891.33299999999997</v>
      </c>
      <c r="H36" s="9">
        <v>355.33300000000003</v>
      </c>
      <c r="J36" s="9">
        <v>939.33299999999997</v>
      </c>
      <c r="K36" s="9">
        <v>355.33300000000003</v>
      </c>
      <c r="M36" s="9">
        <v>943.33299999999997</v>
      </c>
      <c r="N36" s="9">
        <v>420.66699999999997</v>
      </c>
      <c r="P36" s="9">
        <v>853.33299999999997</v>
      </c>
      <c r="Q36" s="9">
        <v>392.66699999999997</v>
      </c>
      <c r="S36" s="4">
        <f t="shared" si="0"/>
        <v>65.658485483388205</v>
      </c>
      <c r="T36" s="4">
        <f t="shared" si="1"/>
        <v>27.033038297629741</v>
      </c>
      <c r="V36" s="4">
        <f t="shared" si="28"/>
        <v>63.520545602257663</v>
      </c>
      <c r="W36" s="4">
        <f t="shared" si="29"/>
        <v>25.322686392725306</v>
      </c>
      <c r="Y36" s="4">
        <f t="shared" si="2"/>
        <v>66.941249412066526</v>
      </c>
      <c r="Z36" s="4">
        <f t="shared" si="3"/>
        <v>25.322686392725306</v>
      </c>
      <c r="AB36" s="4">
        <f t="shared" si="30"/>
        <v>67.226308062883945</v>
      </c>
      <c r="AC36" s="4">
        <f t="shared" si="4"/>
        <v>29.978691865851399</v>
      </c>
      <c r="AE36" s="4">
        <f t="shared" si="5"/>
        <v>60.812488419492311</v>
      </c>
      <c r="AF36" s="4">
        <f t="shared" si="6"/>
        <v>27.983281310129559</v>
      </c>
      <c r="AH36" s="37">
        <f t="shared" si="63"/>
        <v>2.7378989342082565</v>
      </c>
      <c r="AI36" s="37">
        <f t="shared" si="57"/>
        <v>3.3369061396379824</v>
      </c>
      <c r="AJ36" s="37">
        <f t="shared" si="9"/>
        <v>4.9382840467203133</v>
      </c>
      <c r="AL36" s="20">
        <v>0.216</v>
      </c>
      <c r="AM36" s="37">
        <f t="shared" si="31"/>
        <v>38.659808254090116</v>
      </c>
      <c r="AN36" s="37">
        <f t="shared" si="10"/>
        <v>-53.130102354156094</v>
      </c>
      <c r="AO36" s="37">
        <f t="shared" si="32"/>
        <v>38.659808254090116</v>
      </c>
      <c r="AP36" s="37">
        <f t="shared" si="56"/>
        <v>61.975882751319077</v>
      </c>
      <c r="AQ36" s="37">
        <f t="shared" si="33"/>
        <v>-11.094263937019834</v>
      </c>
      <c r="AS36" s="19">
        <v>0.216</v>
      </c>
      <c r="AT36" s="4">
        <f t="shared" si="11"/>
        <v>38.659808254090116</v>
      </c>
      <c r="AU36" s="11">
        <v>39.656094270691668</v>
      </c>
      <c r="AV36" s="11">
        <v>-95.134450766791019</v>
      </c>
      <c r="AW36" s="11">
        <v>9354.4507856658638</v>
      </c>
      <c r="AX36" s="4">
        <f t="shared" si="34"/>
        <v>-1.6604093979569474</v>
      </c>
      <c r="AY36" s="4">
        <f t="shared" si="35"/>
        <v>163.26596592563973</v>
      </c>
      <c r="BA36" s="4">
        <f t="shared" si="58"/>
        <v>61.975882751319077</v>
      </c>
      <c r="BB36" s="11">
        <v>62.920708925493379</v>
      </c>
      <c r="BC36" s="11">
        <v>15.942162632651224</v>
      </c>
      <c r="BD36" s="11">
        <v>-2440.1708941795796</v>
      </c>
      <c r="BE36" s="4">
        <f t="shared" si="36"/>
        <v>0.27824322782817112</v>
      </c>
      <c r="BF36" s="4">
        <f t="shared" si="37"/>
        <v>-42.589016414767805</v>
      </c>
      <c r="BH36" s="4">
        <f t="shared" si="13"/>
        <v>-11.094263937019834</v>
      </c>
      <c r="BI36" s="11">
        <v>-11.91059557334551</v>
      </c>
      <c r="BJ36" s="11">
        <v>-250.53406133105375</v>
      </c>
      <c r="BK36" s="11">
        <v>-24572.422546620481</v>
      </c>
      <c r="BL36" s="4">
        <f t="shared" si="38"/>
        <v>-4.3726442586202952</v>
      </c>
      <c r="BM36" s="4">
        <f t="shared" si="39"/>
        <v>-428.86967862981732</v>
      </c>
      <c r="BN36" s="4">
        <f t="shared" si="40"/>
        <v>9.3157161413201468</v>
      </c>
      <c r="BO36" s="4">
        <f t="shared" si="41"/>
        <v>-3.4266687322522401E-3</v>
      </c>
      <c r="BP36" s="4">
        <f t="shared" si="42"/>
        <v>0.94993867850099523</v>
      </c>
      <c r="BR36" s="16">
        <f t="shared" si="14"/>
        <v>41.750087339042544</v>
      </c>
      <c r="BS36" s="16">
        <f t="shared" si="15"/>
        <v>3.6949543407693377</v>
      </c>
      <c r="BT36" s="16">
        <f t="shared" si="59"/>
        <v>61.78879998293646</v>
      </c>
      <c r="BU36" s="16">
        <f t="shared" si="60"/>
        <v>1.60766475996999</v>
      </c>
      <c r="BV36" s="16">
        <f t="shared" si="18"/>
        <v>-12.557160176345857</v>
      </c>
      <c r="BW36" s="16">
        <f t="shared" si="19"/>
        <v>1.7876653103619227</v>
      </c>
      <c r="BX36" s="16"/>
      <c r="BY36" s="16">
        <f t="shared" si="20"/>
        <v>41.360503249484282</v>
      </c>
      <c r="BZ36" s="16">
        <f t="shared" si="21"/>
        <v>2.2032487566458303</v>
      </c>
      <c r="CA36" s="16">
        <f t="shared" si="61"/>
        <v>62.536658065676946</v>
      </c>
      <c r="CB36" s="16">
        <f t="shared" si="62"/>
        <v>1.2300473178165361</v>
      </c>
      <c r="CC36" s="16">
        <f t="shared" si="24"/>
        <v>-13.175154713257603</v>
      </c>
      <c r="CD36" s="16">
        <f t="shared" si="25"/>
        <v>1.0776919989065792</v>
      </c>
      <c r="CE36" s="16"/>
      <c r="CF36" s="16">
        <f t="shared" si="43"/>
        <v>7.3793872146359476</v>
      </c>
      <c r="CG36" s="16">
        <f t="shared" si="44"/>
        <v>-0.29124703918402917</v>
      </c>
      <c r="CH36" s="16">
        <f t="shared" si="45"/>
        <v>9.8324428778783712</v>
      </c>
      <c r="CI36" s="16">
        <f t="shared" si="46"/>
        <v>-1.1269878810603988</v>
      </c>
      <c r="CJ36" s="16">
        <f t="shared" si="47"/>
        <v>18.16343358523471</v>
      </c>
      <c r="CK36" s="16">
        <f t="shared" si="48"/>
        <v>0.19268672597646908</v>
      </c>
      <c r="CM36" s="16">
        <f t="shared" si="49"/>
        <v>7.0428411392370762</v>
      </c>
      <c r="CN36" s="16">
        <f t="shared" si="50"/>
        <v>-0.83668658742210189</v>
      </c>
      <c r="CO36" s="16">
        <f t="shared" si="51"/>
        <v>10.986084388636307</v>
      </c>
      <c r="CP36" s="16">
        <f t="shared" si="52"/>
        <v>-1.4850076589661088</v>
      </c>
      <c r="CQ36" s="16">
        <f t="shared" si="53"/>
        <v>17.544828857639132</v>
      </c>
      <c r="CR36" s="16">
        <f t="shared" si="54"/>
        <v>-7.5635873169898504E-2</v>
      </c>
      <c r="CT36" s="11"/>
      <c r="CU36" s="11"/>
      <c r="CW36" s="11"/>
    </row>
    <row r="37" spans="1:101" x14ac:dyDescent="0.3">
      <c r="A37" s="9">
        <v>61</v>
      </c>
      <c r="B37" s="9" t="s">
        <v>61</v>
      </c>
      <c r="C37" s="9">
        <v>29</v>
      </c>
      <c r="D37" s="9">
        <v>922</v>
      </c>
      <c r="E37" s="9">
        <v>377.33300000000003</v>
      </c>
      <c r="G37" s="9">
        <v>894</v>
      </c>
      <c r="H37" s="9">
        <v>354</v>
      </c>
      <c r="J37" s="9">
        <v>940.66700000000003</v>
      </c>
      <c r="K37" s="9">
        <v>355.33300000000003</v>
      </c>
      <c r="M37" s="9">
        <v>942.66700000000003</v>
      </c>
      <c r="N37" s="9">
        <v>418</v>
      </c>
      <c r="P37" s="9">
        <v>854</v>
      </c>
      <c r="Q37" s="9">
        <v>395.33300000000003</v>
      </c>
      <c r="S37" s="4">
        <f t="shared" si="0"/>
        <v>65.706019013412018</v>
      </c>
      <c r="T37" s="4">
        <f t="shared" si="1"/>
        <v>26.890508972221038</v>
      </c>
      <c r="V37" s="4">
        <f t="shared" si="28"/>
        <v>63.710608457690171</v>
      </c>
      <c r="W37" s="4">
        <f t="shared" si="29"/>
        <v>25.227690597340402</v>
      </c>
      <c r="Y37" s="4">
        <f t="shared" si="2"/>
        <v>67.036316472114137</v>
      </c>
      <c r="Z37" s="4">
        <f t="shared" si="3"/>
        <v>25.322686392725306</v>
      </c>
      <c r="AB37" s="4">
        <f t="shared" si="30"/>
        <v>67.17884579752284</v>
      </c>
      <c r="AC37" s="4">
        <f t="shared" si="4"/>
        <v>29.788629010418894</v>
      </c>
      <c r="AE37" s="4">
        <f t="shared" si="5"/>
        <v>60.860021949516117</v>
      </c>
      <c r="AF37" s="4">
        <f t="shared" si="6"/>
        <v>28.173272900899363</v>
      </c>
      <c r="AH37" s="37">
        <f t="shared" si="63"/>
        <v>2.5974272335768811</v>
      </c>
      <c r="AI37" s="37">
        <f t="shared" si="57"/>
        <v>3.2508950293416379</v>
      </c>
      <c r="AJ37" s="37">
        <f t="shared" si="9"/>
        <v>5.012900441860574</v>
      </c>
      <c r="AL37" s="20">
        <v>0.224</v>
      </c>
      <c r="AM37" s="37">
        <f t="shared" si="31"/>
        <v>39.805168543448062</v>
      </c>
      <c r="AN37" s="37">
        <f t="shared" si="10"/>
        <v>-49.685395102025268</v>
      </c>
      <c r="AO37" s="37">
        <f t="shared" si="32"/>
        <v>39.805168543448062</v>
      </c>
      <c r="AP37" s="37">
        <f t="shared" si="56"/>
        <v>63.060288376129037</v>
      </c>
      <c r="AQ37" s="37">
        <f t="shared" si="33"/>
        <v>-14.826479970355644</v>
      </c>
      <c r="AS37" s="19">
        <v>0.224</v>
      </c>
      <c r="AT37" s="4">
        <f t="shared" si="11"/>
        <v>39.805168543448062</v>
      </c>
      <c r="AU37" s="11">
        <v>39.286118960654925</v>
      </c>
      <c r="AV37" s="11">
        <v>7.9204402056302223</v>
      </c>
      <c r="AW37" s="11">
        <v>8445.3448522060735</v>
      </c>
      <c r="AX37" s="4">
        <f t="shared" si="34"/>
        <v>0.13823775979558409</v>
      </c>
      <c r="AY37" s="4">
        <f t="shared" si="35"/>
        <v>147.39907413734991</v>
      </c>
      <c r="BA37" s="4">
        <f t="shared" si="58"/>
        <v>63.060288376129037</v>
      </c>
      <c r="BB37" s="11">
        <v>63.159305826863999</v>
      </c>
      <c r="BC37" s="11">
        <v>15.488749444005753</v>
      </c>
      <c r="BD37" s="11">
        <v>-2645.4611381379978</v>
      </c>
      <c r="BE37" s="4">
        <f t="shared" si="36"/>
        <v>0.2703296748143415</v>
      </c>
      <c r="BF37" s="4">
        <f t="shared" si="37"/>
        <v>-46.172007094064604</v>
      </c>
      <c r="BH37" s="4">
        <f t="shared" si="13"/>
        <v>-14.826479970355644</v>
      </c>
      <c r="BI37" s="11">
        <v>-14.974200790840277</v>
      </c>
      <c r="BJ37" s="11">
        <v>-368.12091621323293</v>
      </c>
      <c r="BK37" s="11">
        <v>-2263.7808405952819</v>
      </c>
      <c r="BL37" s="4">
        <f t="shared" si="38"/>
        <v>-6.4249220333790911</v>
      </c>
      <c r="BM37" s="4">
        <f t="shared" si="39"/>
        <v>-39.510429211952591</v>
      </c>
      <c r="BN37" s="4">
        <f t="shared" si="40"/>
        <v>1.2399573116116342</v>
      </c>
      <c r="BO37" s="4">
        <f t="shared" si="41"/>
        <v>-3.1568832940350117E-4</v>
      </c>
      <c r="BP37" s="4">
        <f t="shared" si="42"/>
        <v>0.12644045740782767</v>
      </c>
      <c r="BR37" s="16">
        <f t="shared" si="14"/>
        <v>39.817867329543688</v>
      </c>
      <c r="BS37" s="16">
        <f t="shared" si="15"/>
        <v>1.5602219575862153</v>
      </c>
      <c r="BT37" s="16">
        <f t="shared" si="59"/>
        <v>62.959349335552375</v>
      </c>
      <c r="BU37" s="16">
        <f t="shared" si="60"/>
        <v>1.2340133380270484</v>
      </c>
      <c r="BV37" s="16">
        <f t="shared" si="18"/>
        <v>-16.411071426730235</v>
      </c>
      <c r="BW37" s="16">
        <f t="shared" si="19"/>
        <v>0.97137164914855056</v>
      </c>
      <c r="BX37" s="16"/>
      <c r="BY37" s="16">
        <f t="shared" si="20"/>
        <v>40.357115095239337</v>
      </c>
      <c r="BZ37" s="16">
        <f t="shared" si="21"/>
        <v>1.4067825466410155</v>
      </c>
      <c r="CA37" s="16">
        <f t="shared" si="61"/>
        <v>62.588349140354204</v>
      </c>
      <c r="CB37" s="16">
        <f t="shared" si="62"/>
        <v>0.70708169673719268</v>
      </c>
      <c r="CC37" s="16">
        <f t="shared" si="24"/>
        <v>-15.785034385212743</v>
      </c>
      <c r="CD37" s="16">
        <f t="shared" si="25"/>
        <v>0.66886482286608884</v>
      </c>
      <c r="CE37" s="16"/>
      <c r="CF37" s="16">
        <f t="shared" si="43"/>
        <v>5.4471672051370916</v>
      </c>
      <c r="CG37" s="16">
        <f t="shared" si="44"/>
        <v>-2.4259794223671518</v>
      </c>
      <c r="CH37" s="16">
        <f t="shared" si="45"/>
        <v>11.002992230494286</v>
      </c>
      <c r="CI37" s="16">
        <f t="shared" si="46"/>
        <v>-1.5006393030033405</v>
      </c>
      <c r="CJ37" s="16">
        <f t="shared" si="47"/>
        <v>14.309522334850332</v>
      </c>
      <c r="CK37" s="16">
        <f t="shared" si="48"/>
        <v>-0.62360693523690303</v>
      </c>
      <c r="CM37" s="16">
        <f t="shared" si="49"/>
        <v>6.0394529849921312</v>
      </c>
      <c r="CN37" s="16">
        <f t="shared" si="50"/>
        <v>-1.6331527974269167</v>
      </c>
      <c r="CO37" s="16">
        <f t="shared" si="51"/>
        <v>11.037775463313565</v>
      </c>
      <c r="CP37" s="16">
        <f t="shared" si="52"/>
        <v>-2.0079732800454524</v>
      </c>
      <c r="CQ37" s="16">
        <f t="shared" si="53"/>
        <v>14.934949185683994</v>
      </c>
      <c r="CR37" s="16">
        <f t="shared" si="54"/>
        <v>-0.48446304921038885</v>
      </c>
      <c r="CT37" s="11"/>
      <c r="CU37" s="11"/>
      <c r="CW37" s="11"/>
    </row>
    <row r="38" spans="1:101" x14ac:dyDescent="0.3">
      <c r="A38" s="9">
        <v>6</v>
      </c>
      <c r="B38" s="9" t="s">
        <v>6</v>
      </c>
      <c r="C38" s="9">
        <v>30</v>
      </c>
      <c r="D38" s="9">
        <v>922.66700000000003</v>
      </c>
      <c r="E38" s="9">
        <v>374</v>
      </c>
      <c r="G38" s="9">
        <v>894.66700000000003</v>
      </c>
      <c r="H38" s="9">
        <v>351.33300000000003</v>
      </c>
      <c r="J38" s="9">
        <v>940</v>
      </c>
      <c r="K38" s="9">
        <v>356.66699999999997</v>
      </c>
      <c r="M38" s="9">
        <v>944</v>
      </c>
      <c r="N38" s="9">
        <v>418.66699999999997</v>
      </c>
      <c r="P38" s="9">
        <v>854.66700000000003</v>
      </c>
      <c r="Q38" s="9">
        <v>398</v>
      </c>
      <c r="S38" s="4">
        <f t="shared" si="0"/>
        <v>65.753552543435816</v>
      </c>
      <c r="T38" s="4">
        <f t="shared" si="1"/>
        <v>26.652983851427432</v>
      </c>
      <c r="V38" s="4">
        <f t="shared" si="28"/>
        <v>63.758141987713977</v>
      </c>
      <c r="W38" s="4">
        <f t="shared" si="29"/>
        <v>25.037627741907901</v>
      </c>
      <c r="Y38" s="4">
        <f t="shared" si="2"/>
        <v>66.988782942090339</v>
      </c>
      <c r="Z38" s="4">
        <f t="shared" si="3"/>
        <v>25.417753452772907</v>
      </c>
      <c r="AB38" s="4">
        <f t="shared" si="30"/>
        <v>67.273841592907743</v>
      </c>
      <c r="AC38" s="4">
        <f t="shared" si="4"/>
        <v>29.836162540442697</v>
      </c>
      <c r="AE38" s="4">
        <f t="shared" si="5"/>
        <v>60.907555479539923</v>
      </c>
      <c r="AF38" s="4">
        <f t="shared" si="6"/>
        <v>28.363335756331868</v>
      </c>
      <c r="AH38" s="37">
        <f t="shared" si="63"/>
        <v>2.5673018222344286</v>
      </c>
      <c r="AI38" s="37">
        <f t="shared" si="57"/>
        <v>3.5275920059078816</v>
      </c>
      <c r="AJ38" s="37">
        <f t="shared" si="9"/>
        <v>5.1389679101837027</v>
      </c>
      <c r="AL38" s="20">
        <v>0.23200000000000001</v>
      </c>
      <c r="AM38" s="37">
        <f t="shared" si="31"/>
        <v>38.991406098794748</v>
      </c>
      <c r="AN38" s="37">
        <f t="shared" si="10"/>
        <v>-45.000000000000085</v>
      </c>
      <c r="AO38" s="37">
        <f t="shared" si="32"/>
        <v>38.991406098794748</v>
      </c>
      <c r="AP38" s="37">
        <f t="shared" si="56"/>
        <v>64.470816453886172</v>
      </c>
      <c r="AQ38" s="37">
        <f t="shared" si="33"/>
        <v>-19.440034828176216</v>
      </c>
      <c r="AS38" s="19">
        <v>0.23200000000000001</v>
      </c>
      <c r="AT38" s="4">
        <f t="shared" si="11"/>
        <v>38.991406098794748</v>
      </c>
      <c r="AU38" s="11">
        <v>39.782821320000963</v>
      </c>
      <c r="AV38" s="11">
        <v>39.991073286623845</v>
      </c>
      <c r="AW38" s="11">
        <v>-3198.0725689153519</v>
      </c>
      <c r="AX38" s="4">
        <f t="shared" si="34"/>
        <v>0.6979759002579361</v>
      </c>
      <c r="AY38" s="4">
        <f t="shared" si="35"/>
        <v>-55.816896045286164</v>
      </c>
      <c r="BA38" s="4">
        <f t="shared" si="58"/>
        <v>64.470816453886172</v>
      </c>
      <c r="BB38" s="11">
        <v>63.168528928368289</v>
      </c>
      <c r="BC38" s="11">
        <v>-26.385217587999321</v>
      </c>
      <c r="BD38" s="11">
        <v>-3643.046536977175</v>
      </c>
      <c r="BE38" s="4">
        <f t="shared" si="36"/>
        <v>-0.46050892076570482</v>
      </c>
      <c r="BF38" s="4">
        <f t="shared" si="37"/>
        <v>-63.583156873629065</v>
      </c>
      <c r="BH38" s="4">
        <f t="shared" si="13"/>
        <v>-19.440034828176216</v>
      </c>
      <c r="BI38" s="11">
        <v>-17.800530512514122</v>
      </c>
      <c r="BJ38" s="11">
        <v>-286.75455650095938</v>
      </c>
      <c r="BK38" s="11">
        <v>3862.3929710410066</v>
      </c>
      <c r="BL38" s="4">
        <f t="shared" si="38"/>
        <v>-5.0048111560378512</v>
      </c>
      <c r="BM38" s="4">
        <f t="shared" si="39"/>
        <v>67.411474350551572</v>
      </c>
      <c r="BN38" s="4">
        <f t="shared" si="40"/>
        <v>1.5605477604366289</v>
      </c>
      <c r="BO38" s="4">
        <f t="shared" si="41"/>
        <v>5.3861768006090703E-4</v>
      </c>
      <c r="BP38" s="4">
        <f t="shared" si="42"/>
        <v>0.15913158524780704</v>
      </c>
      <c r="BR38" s="16">
        <f t="shared" si="14"/>
        <v>39.724742124819585</v>
      </c>
      <c r="BS38" s="16">
        <f t="shared" si="15"/>
        <v>2.0579662968752173</v>
      </c>
      <c r="BT38" s="16">
        <f t="shared" si="59"/>
        <v>63.158022136612203</v>
      </c>
      <c r="BU38" s="16">
        <f t="shared" si="60"/>
        <v>1.3974420907284091</v>
      </c>
      <c r="BV38" s="16">
        <f t="shared" si="18"/>
        <v>-17.843813925186076</v>
      </c>
      <c r="BW38" s="16">
        <f t="shared" si="19"/>
        <v>1.2580240388451795</v>
      </c>
      <c r="BX38" s="16"/>
      <c r="BY38" s="16">
        <f t="shared" si="20"/>
        <v>39.764567625834715</v>
      </c>
      <c r="BZ38" s="16">
        <f t="shared" si="21"/>
        <v>0.99243415291767723</v>
      </c>
      <c r="CA38" s="16">
        <f t="shared" si="61"/>
        <v>62.66200450463019</v>
      </c>
      <c r="CB38" s="16">
        <f t="shared" si="62"/>
        <v>0.49847761773798305</v>
      </c>
      <c r="CC38" s="16">
        <f t="shared" si="24"/>
        <v>-17.589097426167733</v>
      </c>
      <c r="CD38" s="16">
        <f t="shared" si="25"/>
        <v>0.80312248906331052</v>
      </c>
      <c r="CE38" s="16"/>
      <c r="CF38" s="16">
        <f t="shared" si="43"/>
        <v>5.3540420004129885</v>
      </c>
      <c r="CG38" s="16">
        <f t="shared" si="44"/>
        <v>-1.9282350830781496</v>
      </c>
      <c r="CH38" s="16">
        <f t="shared" si="45"/>
        <v>11.201665031554114</v>
      </c>
      <c r="CI38" s="16">
        <f t="shared" si="46"/>
        <v>-1.3372105503019798</v>
      </c>
      <c r="CJ38" s="16">
        <f t="shared" si="47"/>
        <v>12.876779836394491</v>
      </c>
      <c r="CK38" s="16">
        <f t="shared" si="48"/>
        <v>-0.33695454554027404</v>
      </c>
      <c r="CM38" s="16">
        <f t="shared" si="49"/>
        <v>5.4469055155875097</v>
      </c>
      <c r="CN38" s="16">
        <f t="shared" si="50"/>
        <v>-2.0475011911502552</v>
      </c>
      <c r="CO38" s="16">
        <f t="shared" si="51"/>
        <v>11.111430827589551</v>
      </c>
      <c r="CP38" s="16">
        <f t="shared" si="52"/>
        <v>-2.2165773590446616</v>
      </c>
      <c r="CQ38" s="16">
        <f t="shared" si="53"/>
        <v>13.130886144729004</v>
      </c>
      <c r="CR38" s="16">
        <f t="shared" si="54"/>
        <v>-0.35020538301316717</v>
      </c>
      <c r="CT38" s="11"/>
      <c r="CU38" s="11"/>
      <c r="CW38" s="11"/>
    </row>
    <row r="39" spans="1:101" x14ac:dyDescent="0.3">
      <c r="A39" s="9">
        <v>59</v>
      </c>
      <c r="B39" s="9" t="s">
        <v>59</v>
      </c>
      <c r="C39" s="9">
        <v>31</v>
      </c>
      <c r="D39" s="9">
        <v>921.33299999999997</v>
      </c>
      <c r="E39" s="9">
        <v>376.66699999999997</v>
      </c>
      <c r="G39" s="9">
        <v>894.66700000000003</v>
      </c>
      <c r="H39" s="9">
        <v>353.33300000000003</v>
      </c>
      <c r="J39" s="9">
        <v>940.66700000000003</v>
      </c>
      <c r="K39" s="9">
        <v>355.33300000000003</v>
      </c>
      <c r="M39" s="9">
        <v>944.66700000000003</v>
      </c>
      <c r="N39" s="9">
        <v>419.33300000000003</v>
      </c>
      <c r="P39" s="9">
        <v>854.66700000000003</v>
      </c>
      <c r="Q39" s="9">
        <v>399.33300000000003</v>
      </c>
      <c r="S39" s="4">
        <f t="shared" si="0"/>
        <v>65.658485483388205</v>
      </c>
      <c r="T39" s="4">
        <f t="shared" si="1"/>
        <v>26.843046706859937</v>
      </c>
      <c r="V39" s="4">
        <f t="shared" si="28"/>
        <v>63.758141987713977</v>
      </c>
      <c r="W39" s="4">
        <f t="shared" si="29"/>
        <v>25.180157067316603</v>
      </c>
      <c r="Y39" s="4">
        <f t="shared" si="2"/>
        <v>67.036316472114137</v>
      </c>
      <c r="Z39" s="4">
        <f t="shared" si="3"/>
        <v>25.322686392725306</v>
      </c>
      <c r="AB39" s="4">
        <f t="shared" si="30"/>
        <v>67.321375122931542</v>
      </c>
      <c r="AC39" s="4">
        <f t="shared" si="4"/>
        <v>29.883624805803798</v>
      </c>
      <c r="AE39" s="4">
        <f t="shared" si="5"/>
        <v>60.907555479539923</v>
      </c>
      <c r="AF39" s="4">
        <f t="shared" si="6"/>
        <v>28.458331551716768</v>
      </c>
      <c r="AH39" s="37">
        <f t="shared" si="63"/>
        <v>2.5251747176882442</v>
      </c>
      <c r="AI39" s="37">
        <f t="shared" si="57"/>
        <v>3.4655904445098002</v>
      </c>
      <c r="AJ39" s="37">
        <f t="shared" si="9"/>
        <v>5.0180156467960515</v>
      </c>
      <c r="AL39" s="20">
        <v>0.24</v>
      </c>
      <c r="AM39" s="37">
        <f t="shared" si="31"/>
        <v>41.187446295291338</v>
      </c>
      <c r="AN39" s="37">
        <f t="shared" si="10"/>
        <v>-47.815464522432769</v>
      </c>
      <c r="AO39" s="37">
        <f t="shared" si="32"/>
        <v>41.187446295291338</v>
      </c>
      <c r="AP39" s="37">
        <f t="shared" si="56"/>
        <v>61.3257874866812</v>
      </c>
      <c r="AQ39" s="37">
        <f t="shared" si="33"/>
        <v>-18.777694250872447</v>
      </c>
      <c r="AS39" s="19">
        <v>0.24</v>
      </c>
      <c r="AT39" s="4">
        <f t="shared" si="11"/>
        <v>41.187446295291338</v>
      </c>
      <c r="AU39" s="11">
        <v>39.925976163632491</v>
      </c>
      <c r="AV39" s="11">
        <v>-43.248723327420144</v>
      </c>
      <c r="AW39" s="11">
        <v>-10682.962564676449</v>
      </c>
      <c r="AX39" s="4">
        <f t="shared" si="34"/>
        <v>-0.75483261934755908</v>
      </c>
      <c r="AY39" s="4">
        <f t="shared" si="35"/>
        <v>-186.45287062090173</v>
      </c>
      <c r="BA39" s="4">
        <f t="shared" si="58"/>
        <v>61.3257874866812</v>
      </c>
      <c r="BB39" s="11">
        <v>62.737142325404321</v>
      </c>
      <c r="BC39" s="11">
        <v>-42.799997916195856</v>
      </c>
      <c r="BD39" s="11">
        <v>-1242.5829694705233</v>
      </c>
      <c r="BE39" s="4">
        <f t="shared" si="36"/>
        <v>-0.7470008834843298</v>
      </c>
      <c r="BF39" s="4">
        <f t="shared" si="37"/>
        <v>-21.687164046468816</v>
      </c>
      <c r="BH39" s="4">
        <f t="shared" si="13"/>
        <v>-18.777694250872447</v>
      </c>
      <c r="BI39" s="11">
        <v>-19.562273912777396</v>
      </c>
      <c r="BJ39" s="11">
        <v>-306.32262574131568</v>
      </c>
      <c r="BK39" s="11">
        <v>-16625.905315640841</v>
      </c>
      <c r="BL39" s="4">
        <f t="shared" si="38"/>
        <v>-5.3463383925402947</v>
      </c>
      <c r="BM39" s="4">
        <f t="shared" si="39"/>
        <v>-290.17678888275981</v>
      </c>
      <c r="BN39" s="4">
        <f t="shared" si="40"/>
        <v>6.3273112811687939</v>
      </c>
      <c r="BO39" s="4">
        <f t="shared" si="41"/>
        <v>-2.3185125431732507E-3</v>
      </c>
      <c r="BP39" s="4">
        <f t="shared" si="42"/>
        <v>0.6452061898105621</v>
      </c>
      <c r="BR39" s="16">
        <f t="shared" si="14"/>
        <v>40.203582081462521</v>
      </c>
      <c r="BS39" s="16">
        <f t="shared" si="15"/>
        <v>1.4749028247111049</v>
      </c>
      <c r="BT39" s="16">
        <f t="shared" si="59"/>
        <v>61.503749489728378</v>
      </c>
      <c r="BU39" s="16">
        <f t="shared" si="60"/>
        <v>1.0014750017172984</v>
      </c>
      <c r="BV39" s="16">
        <f t="shared" si="18"/>
        <v>-19.036400658845725</v>
      </c>
      <c r="BW39" s="16">
        <f t="shared" si="19"/>
        <v>1.2026696706003166</v>
      </c>
      <c r="BX39" s="16"/>
      <c r="BY39" s="16">
        <f t="shared" si="20"/>
        <v>39.528237415273374</v>
      </c>
      <c r="BZ39" s="16">
        <f t="shared" si="21"/>
        <v>0.50417085449057131</v>
      </c>
      <c r="CA39" s="16">
        <f t="shared" si="61"/>
        <v>62.368611797176257</v>
      </c>
      <c r="CB39" s="16">
        <f t="shared" si="62"/>
        <v>0.30162349406516831</v>
      </c>
      <c r="CC39" s="16">
        <f t="shared" si="24"/>
        <v>-18.985022551471083</v>
      </c>
      <c r="CD39" s="16">
        <f t="shared" si="25"/>
        <v>0.98032046745523638</v>
      </c>
      <c r="CE39" s="16"/>
      <c r="CF39" s="16">
        <f t="shared" si="43"/>
        <v>5.8328819570559247</v>
      </c>
      <c r="CG39" s="16">
        <f t="shared" si="44"/>
        <v>-2.511298555242262</v>
      </c>
      <c r="CH39" s="16">
        <f t="shared" si="45"/>
        <v>9.5473923846702888</v>
      </c>
      <c r="CI39" s="16">
        <f t="shared" si="46"/>
        <v>-1.7331776393130904</v>
      </c>
      <c r="CJ39" s="16">
        <f t="shared" si="47"/>
        <v>11.684193102734842</v>
      </c>
      <c r="CK39" s="16">
        <f t="shared" si="48"/>
        <v>-0.39230891378513699</v>
      </c>
      <c r="CM39" s="16">
        <f t="shared" si="49"/>
        <v>5.2105753050261683</v>
      </c>
      <c r="CN39" s="16">
        <f t="shared" si="50"/>
        <v>-2.5357644895773608</v>
      </c>
      <c r="CO39" s="16">
        <f t="shared" si="51"/>
        <v>10.818038120135618</v>
      </c>
      <c r="CP39" s="16">
        <f t="shared" si="52"/>
        <v>-2.4134314827174768</v>
      </c>
      <c r="CQ39" s="16">
        <f t="shared" si="53"/>
        <v>11.734961019425654</v>
      </c>
      <c r="CR39" s="16">
        <f t="shared" si="54"/>
        <v>-0.17300740462124131</v>
      </c>
      <c r="CT39" s="11"/>
      <c r="CU39" s="11"/>
      <c r="CW39" s="11"/>
    </row>
    <row r="40" spans="1:101" x14ac:dyDescent="0.3">
      <c r="A40" s="9">
        <v>34</v>
      </c>
      <c r="B40" s="9" t="s">
        <v>34</v>
      </c>
      <c r="C40" s="9">
        <v>32</v>
      </c>
      <c r="D40" s="9">
        <v>922.66700000000003</v>
      </c>
      <c r="E40" s="9">
        <v>375.33300000000003</v>
      </c>
      <c r="G40" s="9">
        <v>896.66700000000003</v>
      </c>
      <c r="H40" s="9">
        <v>354.66699999999997</v>
      </c>
      <c r="J40" s="9">
        <v>940.66700000000003</v>
      </c>
      <c r="K40" s="9">
        <v>356.66699999999997</v>
      </c>
      <c r="M40" s="9">
        <v>944.66700000000003</v>
      </c>
      <c r="N40" s="9">
        <v>418</v>
      </c>
      <c r="P40" s="9">
        <v>852</v>
      </c>
      <c r="Q40" s="9">
        <v>403.33300000000003</v>
      </c>
      <c r="S40" s="4">
        <f t="shared" si="0"/>
        <v>65.753552543435816</v>
      </c>
      <c r="T40" s="4">
        <f t="shared" si="1"/>
        <v>26.747979646812336</v>
      </c>
      <c r="V40" s="4">
        <f t="shared" si="28"/>
        <v>63.900671313122679</v>
      </c>
      <c r="W40" s="4">
        <f t="shared" si="29"/>
        <v>25.275224127364204</v>
      </c>
      <c r="Y40" s="4">
        <f t="shared" si="2"/>
        <v>67.036316472114137</v>
      </c>
      <c r="Z40" s="4">
        <f t="shared" si="3"/>
        <v>25.417753452772907</v>
      </c>
      <c r="AB40" s="4">
        <f t="shared" si="30"/>
        <v>67.321375122931542</v>
      </c>
      <c r="AC40" s="4">
        <f t="shared" si="4"/>
        <v>29.788629010418894</v>
      </c>
      <c r="AE40" s="4">
        <f t="shared" si="5"/>
        <v>60.717492624107415</v>
      </c>
      <c r="AF40" s="4">
        <f t="shared" si="6"/>
        <v>28.743390202534176</v>
      </c>
      <c r="AH40" s="37">
        <f t="shared" si="63"/>
        <v>2.366891986067734</v>
      </c>
      <c r="AI40" s="37">
        <f t="shared" si="57"/>
        <v>3.421054836330105</v>
      </c>
      <c r="AJ40" s="37">
        <f t="shared" si="9"/>
        <v>5.4169698907186232</v>
      </c>
      <c r="AL40" s="20">
        <v>0.248</v>
      </c>
      <c r="AM40" s="37">
        <f t="shared" si="31"/>
        <v>38.479297940804692</v>
      </c>
      <c r="AN40" s="37">
        <f t="shared" si="10"/>
        <v>-46.040604194400046</v>
      </c>
      <c r="AO40" s="37">
        <f t="shared" si="32"/>
        <v>38.479297940804692</v>
      </c>
      <c r="AP40" s="37">
        <f t="shared" si="56"/>
        <v>62.723418945628403</v>
      </c>
      <c r="AQ40" s="37">
        <f t="shared" si="33"/>
        <v>-21.614686388442831</v>
      </c>
      <c r="AS40" s="19">
        <v>0.248</v>
      </c>
      <c r="AT40" s="4">
        <f t="shared" si="11"/>
        <v>38.479297940804692</v>
      </c>
      <c r="AU40" s="11">
        <v>39.090841713894974</v>
      </c>
      <c r="AV40" s="11">
        <v>-130.93633586681526</v>
      </c>
      <c r="AW40" s="11">
        <v>-11172.055206860667</v>
      </c>
      <c r="AX40" s="4">
        <f t="shared" si="34"/>
        <v>-2.2852701713730696</v>
      </c>
      <c r="AY40" s="4">
        <f t="shared" si="35"/>
        <v>-194.98914757429486</v>
      </c>
      <c r="BA40" s="4">
        <f t="shared" si="58"/>
        <v>62.723418945628403</v>
      </c>
      <c r="BB40" s="11">
        <v>62.483728929182902</v>
      </c>
      <c r="BC40" s="11">
        <v>-46.26654604384008</v>
      </c>
      <c r="BD40" s="11">
        <v>-4157.4900864635838</v>
      </c>
      <c r="BE40" s="4">
        <f t="shared" si="36"/>
        <v>-0.80750356199056617</v>
      </c>
      <c r="BF40" s="4">
        <f t="shared" si="37"/>
        <v>-72.561890627813284</v>
      </c>
      <c r="BH40" s="4">
        <f t="shared" si="13"/>
        <v>-21.614686388442831</v>
      </c>
      <c r="BI40" s="11">
        <v>-22.701692757167876</v>
      </c>
      <c r="BJ40" s="11">
        <v>-552.76905418622289</v>
      </c>
      <c r="BK40" s="11">
        <v>-28740.965510669732</v>
      </c>
      <c r="BL40" s="4">
        <f t="shared" si="38"/>
        <v>-9.647639998684534</v>
      </c>
      <c r="BM40" s="4">
        <f t="shared" si="39"/>
        <v>-501.62447836332035</v>
      </c>
      <c r="BN40" s="4">
        <f t="shared" si="40"/>
        <v>11.07105071929154</v>
      </c>
      <c r="BO40" s="4">
        <f t="shared" si="41"/>
        <v>-4.0079795821229298E-3</v>
      </c>
      <c r="BP40" s="4">
        <f t="shared" si="42"/>
        <v>1.1289329913406894</v>
      </c>
      <c r="BR40" s="16">
        <f t="shared" si="14"/>
        <v>38.338533927784262</v>
      </c>
      <c r="BS40" s="16">
        <f t="shared" si="15"/>
        <v>2.3237862707508339</v>
      </c>
      <c r="BT40" s="16">
        <f t="shared" si="59"/>
        <v>62.643794525584966</v>
      </c>
      <c r="BU40" s="16">
        <f t="shared" si="60"/>
        <v>1.729750609348417</v>
      </c>
      <c r="BV40" s="16">
        <f t="shared" si="18"/>
        <v>-21.012989415895731</v>
      </c>
      <c r="BW40" s="16">
        <f t="shared" si="19"/>
        <v>1.4011495914244432</v>
      </c>
      <c r="BX40" s="16"/>
      <c r="BY40" s="16">
        <f t="shared" si="20"/>
        <v>39.34854792125482</v>
      </c>
      <c r="BZ40" s="16">
        <f t="shared" si="21"/>
        <v>1.4020684076149126</v>
      </c>
      <c r="CA40" s="16">
        <f t="shared" si="61"/>
        <v>62.009217426262374</v>
      </c>
      <c r="CB40" s="16">
        <f t="shared" si="62"/>
        <v>0.67798307738592534</v>
      </c>
      <c r="CC40" s="16">
        <f t="shared" si="24"/>
        <v>-22.235130090894945</v>
      </c>
      <c r="CD40" s="16">
        <f t="shared" si="25"/>
        <v>0.85064345610793923</v>
      </c>
      <c r="CE40" s="16"/>
      <c r="CF40" s="16">
        <f t="shared" si="43"/>
        <v>3.9678338033776654</v>
      </c>
      <c r="CG40" s="16">
        <f t="shared" si="44"/>
        <v>-1.662415109202533</v>
      </c>
      <c r="CH40" s="16">
        <f t="shared" si="45"/>
        <v>10.687437420526877</v>
      </c>
      <c r="CI40" s="16">
        <f t="shared" si="46"/>
        <v>-1.0049020316819719</v>
      </c>
      <c r="CJ40" s="16">
        <f t="shared" si="47"/>
        <v>9.7076043456848353</v>
      </c>
      <c r="CK40" s="16">
        <f t="shared" si="48"/>
        <v>-0.19382899296101042</v>
      </c>
      <c r="CM40" s="16">
        <f t="shared" si="49"/>
        <v>5.0308858110076144</v>
      </c>
      <c r="CN40" s="16">
        <f t="shared" si="50"/>
        <v>-1.6378669364530196</v>
      </c>
      <c r="CO40" s="16">
        <f t="shared" si="51"/>
        <v>10.458643749221736</v>
      </c>
      <c r="CP40" s="16">
        <f t="shared" si="52"/>
        <v>-2.0370718993967194</v>
      </c>
      <c r="CQ40" s="16">
        <f t="shared" si="53"/>
        <v>8.4848534800017923</v>
      </c>
      <c r="CR40" s="16">
        <f t="shared" si="54"/>
        <v>-0.30268441596853846</v>
      </c>
      <c r="CT40" s="11"/>
      <c r="CU40" s="11"/>
    </row>
    <row r="41" spans="1:101" x14ac:dyDescent="0.3">
      <c r="A41" s="9">
        <v>7</v>
      </c>
      <c r="B41" s="9" t="s">
        <v>7</v>
      </c>
      <c r="C41" s="9">
        <v>33</v>
      </c>
      <c r="D41" s="9">
        <v>925.33299999999997</v>
      </c>
      <c r="E41" s="9">
        <v>374</v>
      </c>
      <c r="G41" s="9">
        <v>896</v>
      </c>
      <c r="H41" s="9">
        <v>352</v>
      </c>
      <c r="J41" s="9">
        <v>941.33299999999997</v>
      </c>
      <c r="K41" s="9">
        <v>359.33300000000003</v>
      </c>
      <c r="M41" s="9">
        <v>946.66700000000003</v>
      </c>
      <c r="N41" s="9">
        <v>416</v>
      </c>
      <c r="P41" s="9">
        <v>858</v>
      </c>
      <c r="Q41" s="9">
        <v>412</v>
      </c>
      <c r="S41" s="4">
        <f t="shared" ref="S41:S72" si="64">IF(D41="","nan",D41/14.0322)</f>
        <v>65.943544134205609</v>
      </c>
      <c r="T41" s="4">
        <f t="shared" ref="T41:T72" si="65">IF(E41="","nan",E41/14.0322)</f>
        <v>26.652983851427432</v>
      </c>
      <c r="V41" s="4">
        <f t="shared" ref="V41:V72" si="66">IF(G41="","nan",G41/14.0322)</f>
        <v>63.853137783098873</v>
      </c>
      <c r="W41" s="4">
        <f t="shared" ref="W41:W72" si="67">IF(H41="","nan",H41/14.0322)</f>
        <v>25.0851612719317</v>
      </c>
      <c r="Y41" s="4">
        <f t="shared" ref="Y41:Y72" si="68">IF(J41="","nan",J41/14.0322)</f>
        <v>67.083778737475242</v>
      </c>
      <c r="Z41" s="4">
        <f t="shared" ref="Z41:Z72" si="69">IF(K41="","nan",K41/14.0322)</f>
        <v>25.60774504354271</v>
      </c>
      <c r="AB41" s="4">
        <f t="shared" ref="AB41:AB72" si="70">IF(M41="","nan",M41/14.0322)</f>
        <v>67.463904448340244</v>
      </c>
      <c r="AC41" s="4">
        <f t="shared" ref="AC41:AC72" si="71">IF(N41="","nan",N41/14.0322)</f>
        <v>29.646099685010192</v>
      </c>
      <c r="AE41" s="4">
        <f t="shared" ref="AE41:AE72" si="72">IF(P41="","nan",P41/14.0322)</f>
        <v>61.145080600333522</v>
      </c>
      <c r="AF41" s="4">
        <f t="shared" ref="AF41:AF72" si="73">IF(Q41="","nan",Q41/14.0322)</f>
        <v>29.361041034192787</v>
      </c>
      <c r="AH41" s="37">
        <f t="shared" si="63"/>
        <v>2.6130186286217008</v>
      </c>
      <c r="AI41" s="37">
        <f t="shared" si="57"/>
        <v>3.3571174954176661</v>
      </c>
      <c r="AJ41" s="37">
        <f t="shared" ref="AJ41:AJ72" si="74">(SQRT(((T41-AF41)^2)+((S41-AE41)^2)))</f>
        <v>5.5098843899874375</v>
      </c>
      <c r="AL41" s="20">
        <v>0.25600000000000001</v>
      </c>
      <c r="AM41" s="37">
        <f t="shared" ref="AM41:AM72" si="75">IF(V41="nan","nan",(ATAN((T41-W41)/((IF(S41=V41,S41+0.0001,S41))-V41))*(180/PI())))</f>
        <v>36.870210170550713</v>
      </c>
      <c r="AN41" s="37">
        <f t="shared" ref="AN41:AN72" si="76">IF(Y41="nan","nan",(ATAN((T41-Z41)/((IF(S41=Y41,S41+0.0001,S41))-Y41))*(180/PI())))</f>
        <v>-42.51109570273573</v>
      </c>
      <c r="AO41" s="37">
        <f t="shared" si="32"/>
        <v>36.870210170550713</v>
      </c>
      <c r="AP41" s="37">
        <f t="shared" si="56"/>
        <v>63.071599214656409</v>
      </c>
      <c r="AQ41" s="37">
        <f t="shared" ref="AQ41:AQ72" si="77">(ATAN((T41-AF41)/((IF(S41=AE41,S41+0.0001,S41))-AE41))*(180/PI()))</f>
        <v>-29.438611082541239</v>
      </c>
      <c r="AS41" s="19">
        <v>0.25600000000000001</v>
      </c>
      <c r="AT41" s="4">
        <f t="shared" si="11"/>
        <v>36.870210170550713</v>
      </c>
      <c r="AU41" s="11">
        <v>37.830994690257171</v>
      </c>
      <c r="AV41" s="11">
        <v>-222.00161512749719</v>
      </c>
      <c r="AW41" s="11">
        <v>-17041.896045650807</v>
      </c>
      <c r="AX41" s="4">
        <f t="shared" si="34"/>
        <v>-3.8746591287200771</v>
      </c>
      <c r="AY41" s="4">
        <f t="shared" si="35"/>
        <v>-297.43719677920853</v>
      </c>
      <c r="BA41" s="4">
        <f t="shared" si="58"/>
        <v>63.071599214656409</v>
      </c>
      <c r="BB41" s="11">
        <v>61.996877553542191</v>
      </c>
      <c r="BC41" s="11">
        <v>-109.31984245913611</v>
      </c>
      <c r="BD41" s="11">
        <v>-10806.192692837114</v>
      </c>
      <c r="BE41" s="4">
        <f t="shared" si="36"/>
        <v>-1.9079911886734198</v>
      </c>
      <c r="BF41" s="4">
        <f t="shared" si="37"/>
        <v>-188.60364209495992</v>
      </c>
      <c r="BH41" s="4">
        <f t="shared" ref="BH41:BH72" si="78">AQ41</f>
        <v>-29.438611082541239</v>
      </c>
      <c r="BI41" s="11">
        <v>-28.406579199838902</v>
      </c>
      <c r="BJ41" s="11">
        <v>-766.17809575399315</v>
      </c>
      <c r="BK41" s="11">
        <v>-17705.122578391914</v>
      </c>
      <c r="BL41" s="4">
        <f t="shared" si="38"/>
        <v>-13.372330427567567</v>
      </c>
      <c r="BM41" s="4">
        <f t="shared" si="39"/>
        <v>-309.0126834621268</v>
      </c>
      <c r="BN41" s="4">
        <f t="shared" si="40"/>
        <v>7.7473908895794708</v>
      </c>
      <c r="BO41" s="4">
        <f t="shared" si="41"/>
        <v>-2.4690113408623931E-3</v>
      </c>
      <c r="BP41" s="4">
        <f t="shared" si="42"/>
        <v>0.79001400985526782</v>
      </c>
      <c r="BR41" s="16">
        <f t="shared" ref="BR41:BR72" si="79">AVERAGE(AO41,AO107,AO173,AO239,AO305)</f>
        <v>39.407694572716061</v>
      </c>
      <c r="BS41" s="16">
        <f t="shared" ref="BS41:BS72" si="80">STDEV(AO41,AO107,AO173,AO239,AO305)</f>
        <v>2.9898894574071297</v>
      </c>
      <c r="BT41" s="16">
        <f t="shared" si="59"/>
        <v>61.047790340150492</v>
      </c>
      <c r="BU41" s="16">
        <f t="shared" si="60"/>
        <v>1.7752634244807797</v>
      </c>
      <c r="BV41" s="16">
        <f t="shared" ref="BV41:BV72" si="81">AVERAGE(AQ41,AQ107,AQ173,AQ239,AQ305)</f>
        <v>-28.875026099275477</v>
      </c>
      <c r="BW41" s="16">
        <f t="shared" ref="BW41:BW72" si="82">STDEV(AQ41,AQ107,AQ173,AQ239,AQ305)</f>
        <v>1.1513987803618813</v>
      </c>
      <c r="BX41" s="16"/>
      <c r="BY41" s="16">
        <f t="shared" ref="BY41:BY72" si="83">AVERAGE(AU41,AU107,AU173,AU239,AU305)</f>
        <v>38.836346536215743</v>
      </c>
      <c r="BZ41" s="16">
        <f t="shared" ref="BZ41:BZ72" si="84">STDEV(AU41,AU107,AU173,AU239,AU305)</f>
        <v>1.8219753668163869</v>
      </c>
      <c r="CA41" s="16">
        <f t="shared" si="61"/>
        <v>61.389286149990895</v>
      </c>
      <c r="CB41" s="16">
        <f t="shared" si="62"/>
        <v>0.8211502178584239</v>
      </c>
      <c r="CC41" s="16">
        <f t="shared" ref="CC41:CC72" si="85">AVERAGE(BI41,BI107,BI173,BI239,BI305)</f>
        <v>-27.999728799001378</v>
      </c>
      <c r="CD41" s="16">
        <f t="shared" ref="CD41:CD72" si="86">STDEV(BI41,BI107,BI173,BI239,BI305)</f>
        <v>0.69130951970716736</v>
      </c>
      <c r="CE41" s="16"/>
      <c r="CF41" s="16">
        <f t="shared" si="43"/>
        <v>5.0369944483094642</v>
      </c>
      <c r="CG41" s="16">
        <f t="shared" si="44"/>
        <v>-0.99631192254623713</v>
      </c>
      <c r="CH41" s="16">
        <f t="shared" si="45"/>
        <v>9.0914332350924028</v>
      </c>
      <c r="CI41" s="16">
        <f t="shared" si="46"/>
        <v>-0.95938921654960918</v>
      </c>
      <c r="CJ41" s="16">
        <f t="shared" si="47"/>
        <v>1.8455676623050898</v>
      </c>
      <c r="CK41" s="16">
        <f t="shared" si="48"/>
        <v>-0.44357980402357233</v>
      </c>
      <c r="CM41" s="16">
        <f t="shared" si="49"/>
        <v>4.5186844259685373</v>
      </c>
      <c r="CN41" s="16">
        <f t="shared" si="50"/>
        <v>-1.2179599772515453</v>
      </c>
      <c r="CO41" s="16">
        <f t="shared" si="51"/>
        <v>9.838712472950256</v>
      </c>
      <c r="CP41" s="16">
        <f t="shared" si="52"/>
        <v>-1.8939047589242208</v>
      </c>
      <c r="CQ41" s="16">
        <f t="shared" si="53"/>
        <v>2.7202547718953589</v>
      </c>
      <c r="CR41" s="16">
        <f t="shared" si="54"/>
        <v>-0.46201835236931033</v>
      </c>
      <c r="CT41" s="11"/>
      <c r="CU41" s="11"/>
    </row>
    <row r="42" spans="1:101" x14ac:dyDescent="0.3">
      <c r="A42" s="9">
        <v>36</v>
      </c>
      <c r="B42" s="9" t="s">
        <v>36</v>
      </c>
      <c r="C42" s="9">
        <v>34</v>
      </c>
      <c r="D42" s="9">
        <v>922.66700000000003</v>
      </c>
      <c r="E42" s="9">
        <v>374</v>
      </c>
      <c r="G42" s="9">
        <v>894.66700000000003</v>
      </c>
      <c r="H42" s="9">
        <v>352.66699999999997</v>
      </c>
      <c r="J42" s="9">
        <v>941.33299999999997</v>
      </c>
      <c r="K42" s="9">
        <v>356.66699999999997</v>
      </c>
      <c r="M42" s="9">
        <v>947.33299999999997</v>
      </c>
      <c r="N42" s="9">
        <v>415.33300000000003</v>
      </c>
      <c r="P42" s="9">
        <v>862</v>
      </c>
      <c r="Q42" s="9">
        <v>416.66699999999997</v>
      </c>
      <c r="S42" s="4">
        <f t="shared" si="64"/>
        <v>65.753552543435816</v>
      </c>
      <c r="T42" s="4">
        <f t="shared" si="65"/>
        <v>26.652983851427432</v>
      </c>
      <c r="V42" s="4">
        <f t="shared" si="66"/>
        <v>63.758141987713977</v>
      </c>
      <c r="W42" s="4">
        <f t="shared" si="67"/>
        <v>25.132694801955502</v>
      </c>
      <c r="Y42" s="4">
        <f t="shared" si="68"/>
        <v>67.083778737475242</v>
      </c>
      <c r="Z42" s="4">
        <f t="shared" si="69"/>
        <v>25.417753452772907</v>
      </c>
      <c r="AB42" s="4">
        <f t="shared" si="70"/>
        <v>67.511366713701349</v>
      </c>
      <c r="AC42" s="4">
        <f t="shared" si="71"/>
        <v>29.59856615498639</v>
      </c>
      <c r="AE42" s="4">
        <f t="shared" si="72"/>
        <v>61.430139251150926</v>
      </c>
      <c r="AF42" s="4">
        <f t="shared" si="73"/>
        <v>29.693633215033991</v>
      </c>
      <c r="AH42" s="37">
        <f t="shared" si="63"/>
        <v>2.5085737142508702</v>
      </c>
      <c r="AI42" s="37">
        <f t="shared" si="57"/>
        <v>3.4302136615998133</v>
      </c>
      <c r="AJ42" s="37">
        <f t="shared" si="74"/>
        <v>5.2855889972931722</v>
      </c>
      <c r="AL42" s="20">
        <v>0.26400000000000001</v>
      </c>
      <c r="AM42" s="37">
        <f t="shared" si="75"/>
        <v>37.303516707583576</v>
      </c>
      <c r="AN42" s="37">
        <f t="shared" si="76"/>
        <v>-42.879374540778677</v>
      </c>
      <c r="AO42" s="37">
        <f t="shared" si="32"/>
        <v>37.303516707583576</v>
      </c>
      <c r="AP42" s="37">
        <f t="shared" si="56"/>
        <v>59.172815812336125</v>
      </c>
      <c r="AQ42" s="37">
        <f t="shared" si="77"/>
        <v>-35.118656373645074</v>
      </c>
      <c r="AS42" s="19">
        <v>0.26400000000000001</v>
      </c>
      <c r="AT42" s="4">
        <f t="shared" si="11"/>
        <v>37.303516707583576</v>
      </c>
      <c r="AU42" s="11">
        <v>35.538815703142845</v>
      </c>
      <c r="AV42" s="11">
        <v>-403.60668554837423</v>
      </c>
      <c r="AW42" s="11">
        <v>-18852.100847882604</v>
      </c>
      <c r="AX42" s="4">
        <f t="shared" si="34"/>
        <v>-7.0442655458805454</v>
      </c>
      <c r="AY42" s="4">
        <f t="shared" si="35"/>
        <v>-329.03123071356617</v>
      </c>
      <c r="BA42" s="4">
        <f t="shared" si="58"/>
        <v>59.172815812336125</v>
      </c>
      <c r="BB42" s="11">
        <v>60.734611366758102</v>
      </c>
      <c r="BC42" s="11">
        <v>-219.16563734149969</v>
      </c>
      <c r="BD42" s="11">
        <v>-20108.196603252542</v>
      </c>
      <c r="BE42" s="4">
        <f t="shared" si="36"/>
        <v>-3.8251619788410016</v>
      </c>
      <c r="BF42" s="4">
        <f t="shared" si="37"/>
        <v>-350.95423736509684</v>
      </c>
      <c r="BH42" s="4">
        <f t="shared" si="78"/>
        <v>-35.118656373645074</v>
      </c>
      <c r="BI42" s="11">
        <v>-34.960542871495875</v>
      </c>
      <c r="BJ42" s="11">
        <v>-836.05102889566467</v>
      </c>
      <c r="BK42" s="11">
        <v>-10099.466899535886</v>
      </c>
      <c r="BL42" s="4">
        <f t="shared" si="38"/>
        <v>-14.591843168915601</v>
      </c>
      <c r="BM42" s="4">
        <f t="shared" si="39"/>
        <v>-176.26895009308461</v>
      </c>
      <c r="BN42" s="4">
        <f t="shared" si="40"/>
        <v>5.9982534088994255</v>
      </c>
      <c r="BO42" s="4">
        <f t="shared" si="41"/>
        <v>-1.408388911243746E-3</v>
      </c>
      <c r="BP42" s="4">
        <f t="shared" si="42"/>
        <v>0.61165162507372628</v>
      </c>
      <c r="BR42" s="16">
        <f t="shared" si="79"/>
        <v>37.336826808978458</v>
      </c>
      <c r="BS42" s="16">
        <f t="shared" si="80"/>
        <v>1.7369940493710923</v>
      </c>
      <c r="BT42" s="16">
        <f t="shared" si="59"/>
        <v>59.822740622880474</v>
      </c>
      <c r="BU42" s="16">
        <f t="shared" si="60"/>
        <v>1.0478612025540541</v>
      </c>
      <c r="BV42" s="16">
        <f t="shared" si="81"/>
        <v>-34.834728497346433</v>
      </c>
      <c r="BW42" s="16">
        <f t="shared" si="82"/>
        <v>0.32017364256784958</v>
      </c>
      <c r="BX42" s="16"/>
      <c r="BY42" s="16">
        <f t="shared" si="83"/>
        <v>36.99931993880675</v>
      </c>
      <c r="BZ42" s="16">
        <f t="shared" si="84"/>
        <v>1.5888758496848745</v>
      </c>
      <c r="CA42" s="16">
        <f t="shared" si="61"/>
        <v>59.870923806093174</v>
      </c>
      <c r="CB42" s="16">
        <f t="shared" si="62"/>
        <v>0.85789258292639348</v>
      </c>
      <c r="CC42" s="16">
        <f t="shared" si="85"/>
        <v>-34.543692776724114</v>
      </c>
      <c r="CD42" s="16">
        <f t="shared" si="86"/>
        <v>0.4493767443362725</v>
      </c>
      <c r="CE42" s="16"/>
      <c r="CF42" s="16">
        <f t="shared" si="43"/>
        <v>2.9661266845718615</v>
      </c>
      <c r="CG42" s="16">
        <f t="shared" si="44"/>
        <v>-2.2492073305822746</v>
      </c>
      <c r="CH42" s="16">
        <f t="shared" si="45"/>
        <v>7.8663835178223849</v>
      </c>
      <c r="CI42" s="16">
        <f t="shared" si="46"/>
        <v>-1.6867914384763347</v>
      </c>
      <c r="CJ42" s="16">
        <f t="shared" si="47"/>
        <v>-4.114134735765866</v>
      </c>
      <c r="CK42" s="16">
        <f t="shared" si="48"/>
        <v>-1.274804941817604</v>
      </c>
      <c r="CM42" s="16">
        <f t="shared" si="49"/>
        <v>2.681657828559544</v>
      </c>
      <c r="CN42" s="16">
        <f t="shared" si="50"/>
        <v>-1.4510594943830577</v>
      </c>
      <c r="CO42" s="16">
        <f t="shared" si="51"/>
        <v>8.3203501290525352</v>
      </c>
      <c r="CP42" s="16">
        <f t="shared" si="52"/>
        <v>-1.8571623938562514</v>
      </c>
      <c r="CQ42" s="16">
        <f t="shared" si="53"/>
        <v>-3.8237092058273774</v>
      </c>
      <c r="CR42" s="16">
        <f t="shared" si="54"/>
        <v>-0.70395112774020518</v>
      </c>
      <c r="CT42" s="11"/>
      <c r="CU42" s="11"/>
    </row>
    <row r="43" spans="1:101" x14ac:dyDescent="0.3">
      <c r="A43" s="9">
        <v>35</v>
      </c>
      <c r="B43" s="9" t="s">
        <v>35</v>
      </c>
      <c r="C43" s="9">
        <v>35</v>
      </c>
      <c r="D43" s="9">
        <v>924.66700000000003</v>
      </c>
      <c r="E43" s="9">
        <v>374</v>
      </c>
      <c r="G43" s="9">
        <v>894.66700000000003</v>
      </c>
      <c r="H43" s="9">
        <v>356</v>
      </c>
      <c r="J43" s="9">
        <v>940</v>
      </c>
      <c r="K43" s="9">
        <v>358</v>
      </c>
      <c r="M43" s="9">
        <v>949.33299999999997</v>
      </c>
      <c r="N43" s="9">
        <v>415.33300000000003</v>
      </c>
      <c r="P43" s="9">
        <v>866</v>
      </c>
      <c r="Q43" s="9">
        <v>426</v>
      </c>
      <c r="S43" s="4">
        <f t="shared" si="64"/>
        <v>65.896081868844519</v>
      </c>
      <c r="T43" s="4">
        <f t="shared" si="65"/>
        <v>26.652983851427432</v>
      </c>
      <c r="V43" s="4">
        <f t="shared" si="66"/>
        <v>63.758141987713977</v>
      </c>
      <c r="W43" s="4">
        <f t="shared" si="67"/>
        <v>25.370219922749108</v>
      </c>
      <c r="Y43" s="4">
        <f t="shared" si="68"/>
        <v>66.988782942090339</v>
      </c>
      <c r="Z43" s="4">
        <f t="shared" si="69"/>
        <v>25.51274924815781</v>
      </c>
      <c r="AB43" s="4">
        <f t="shared" si="70"/>
        <v>67.653896039110052</v>
      </c>
      <c r="AC43" s="4">
        <f t="shared" si="71"/>
        <v>29.59856615498639</v>
      </c>
      <c r="AE43" s="4">
        <f t="shared" si="72"/>
        <v>61.715197901968331</v>
      </c>
      <c r="AF43" s="4">
        <f t="shared" si="73"/>
        <v>30.358746312053707</v>
      </c>
      <c r="AH43" s="37">
        <f t="shared" si="63"/>
        <v>2.4932449201886939</v>
      </c>
      <c r="AI43" s="37">
        <f t="shared" si="57"/>
        <v>3.4302136615998133</v>
      </c>
      <c r="AJ43" s="37">
        <f t="shared" si="74"/>
        <v>5.5868118063050298</v>
      </c>
      <c r="AL43" s="20">
        <v>0.27200000000000002</v>
      </c>
      <c r="AM43" s="37">
        <f t="shared" si="75"/>
        <v>30.963756532073511</v>
      </c>
      <c r="AN43" s="37">
        <f t="shared" si="76"/>
        <v>-46.219497458216985</v>
      </c>
      <c r="AO43" s="37">
        <f t="shared" si="32"/>
        <v>30.963756532073511</v>
      </c>
      <c r="AP43" s="37">
        <f t="shared" si="56"/>
        <v>59.172815812336125</v>
      </c>
      <c r="AQ43" s="37">
        <f t="shared" si="77"/>
        <v>-41.552451553667709</v>
      </c>
      <c r="AS43" s="19">
        <v>0.27200000000000002</v>
      </c>
      <c r="AT43" s="4">
        <f t="shared" si="11"/>
        <v>30.963756532073511</v>
      </c>
      <c r="AU43" s="11">
        <v>31.373287414758561</v>
      </c>
      <c r="AV43" s="11">
        <v>-523.63524302044675</v>
      </c>
      <c r="AW43" s="11">
        <v>1342.0663104318246</v>
      </c>
      <c r="AX43" s="4">
        <f t="shared" si="34"/>
        <v>-9.1391590701874534</v>
      </c>
      <c r="AY43" s="4">
        <f t="shared" si="35"/>
        <v>23.423475897127666</v>
      </c>
      <c r="BA43" s="4">
        <f t="shared" si="58"/>
        <v>59.172815812336125</v>
      </c>
      <c r="BB43" s="11">
        <v>58.490227189521249</v>
      </c>
      <c r="BC43" s="11">
        <v>-431.05100339258621</v>
      </c>
      <c r="BD43" s="11">
        <v>-33817.869126145888</v>
      </c>
      <c r="BE43" s="4">
        <f t="shared" si="36"/>
        <v>-7.5232592532258771</v>
      </c>
      <c r="BF43" s="4">
        <f t="shared" si="37"/>
        <v>-590.2331622597834</v>
      </c>
      <c r="BH43" s="4">
        <f t="shared" si="78"/>
        <v>-41.552451553667709</v>
      </c>
      <c r="BI43" s="11">
        <v>-41.783396297534225</v>
      </c>
      <c r="BJ43" s="11">
        <v>-927.76957382175033</v>
      </c>
      <c r="BK43" s="11">
        <v>-9950.1778465273092</v>
      </c>
      <c r="BL43" s="4">
        <f t="shared" si="38"/>
        <v>-16.192633763014133</v>
      </c>
      <c r="BM43" s="4">
        <f t="shared" si="39"/>
        <v>-173.66336458090061</v>
      </c>
      <c r="BN43" s="4">
        <f t="shared" si="40"/>
        <v>6.8245907357215749</v>
      </c>
      <c r="BO43" s="4">
        <f t="shared" si="41"/>
        <v>-1.3875702830013958E-3</v>
      </c>
      <c r="BP43" s="4">
        <f t="shared" si="42"/>
        <v>0.69591458203048884</v>
      </c>
      <c r="BR43" s="16">
        <f t="shared" si="79"/>
        <v>33.325413157238643</v>
      </c>
      <c r="BS43" s="16">
        <f t="shared" si="80"/>
        <v>2.4743005025754545</v>
      </c>
      <c r="BT43" s="16">
        <f t="shared" si="59"/>
        <v>57.435302758447975</v>
      </c>
      <c r="BU43" s="16">
        <f t="shared" si="60"/>
        <v>1.0954681268933424</v>
      </c>
      <c r="BV43" s="16">
        <f t="shared" si="81"/>
        <v>-40.81807673833562</v>
      </c>
      <c r="BW43" s="16">
        <f t="shared" si="82"/>
        <v>0.52644219756878763</v>
      </c>
      <c r="BX43" s="16"/>
      <c r="BY43" s="16">
        <f t="shared" si="83"/>
        <v>33.673550123914843</v>
      </c>
      <c r="BZ43" s="16">
        <f t="shared" si="84"/>
        <v>1.8566896224337934</v>
      </c>
      <c r="CA43" s="16">
        <f t="shared" si="61"/>
        <v>56.83846202556181</v>
      </c>
      <c r="CB43" s="16">
        <f t="shared" si="62"/>
        <v>1.2043294746906721</v>
      </c>
      <c r="CC43" s="16">
        <f t="shared" si="85"/>
        <v>-41.122699384372403</v>
      </c>
      <c r="CD43" s="16">
        <f t="shared" si="86"/>
        <v>0.74078449183755535</v>
      </c>
      <c r="CE43" s="16"/>
      <c r="CF43" s="16">
        <f t="shared" si="43"/>
        <v>-1.0452869671679537</v>
      </c>
      <c r="CG43" s="16">
        <f t="shared" si="44"/>
        <v>-1.5119008773779123</v>
      </c>
      <c r="CH43" s="16">
        <f t="shared" si="45"/>
        <v>5.4789456533898857</v>
      </c>
      <c r="CI43" s="16">
        <f t="shared" si="46"/>
        <v>-1.6391845141370465</v>
      </c>
      <c r="CJ43" s="16">
        <f t="shared" si="47"/>
        <v>-10.097482976755053</v>
      </c>
      <c r="CK43" s="16">
        <f t="shared" si="48"/>
        <v>-1.068536386816666</v>
      </c>
      <c r="CM43" s="16">
        <f t="shared" si="49"/>
        <v>-0.64411198633236211</v>
      </c>
      <c r="CN43" s="16">
        <f t="shared" si="50"/>
        <v>-1.1832457216341388</v>
      </c>
      <c r="CO43" s="16">
        <f t="shared" si="51"/>
        <v>5.2878883485211716</v>
      </c>
      <c r="CP43" s="16">
        <f t="shared" si="52"/>
        <v>-1.5107255020919728</v>
      </c>
      <c r="CQ43" s="16">
        <f t="shared" si="53"/>
        <v>-10.402715813475666</v>
      </c>
      <c r="CR43" s="16">
        <f t="shared" si="54"/>
        <v>-0.41254338023892234</v>
      </c>
      <c r="CT43" s="11"/>
      <c r="CU43" s="11"/>
    </row>
    <row r="44" spans="1:101" x14ac:dyDescent="0.3">
      <c r="A44" s="9">
        <v>4</v>
      </c>
      <c r="B44" s="9" t="s">
        <v>4</v>
      </c>
      <c r="C44" s="9">
        <v>36</v>
      </c>
      <c r="D44" s="9">
        <v>924</v>
      </c>
      <c r="E44" s="9">
        <v>374.66699999999997</v>
      </c>
      <c r="G44" s="9">
        <v>891.33299999999997</v>
      </c>
      <c r="H44" s="9">
        <v>358.66699999999997</v>
      </c>
      <c r="J44" s="9">
        <v>936</v>
      </c>
      <c r="K44" s="9">
        <v>360.66699999999997</v>
      </c>
      <c r="M44" s="9">
        <v>952.66700000000003</v>
      </c>
      <c r="N44" s="9">
        <v>414.66699999999997</v>
      </c>
      <c r="P44" s="9">
        <v>870.66700000000003</v>
      </c>
      <c r="Q44" s="9">
        <v>435.33300000000003</v>
      </c>
      <c r="S44" s="4">
        <f t="shared" si="64"/>
        <v>65.84854833882072</v>
      </c>
      <c r="T44" s="4">
        <f t="shared" si="65"/>
        <v>26.700517381451231</v>
      </c>
      <c r="V44" s="4">
        <f t="shared" si="66"/>
        <v>63.520545602257663</v>
      </c>
      <c r="W44" s="4">
        <f t="shared" si="67"/>
        <v>25.560282778181609</v>
      </c>
      <c r="Y44" s="4">
        <f t="shared" si="68"/>
        <v>66.703724291272934</v>
      </c>
      <c r="Z44" s="4">
        <f t="shared" si="69"/>
        <v>25.702812103590311</v>
      </c>
      <c r="AB44" s="4">
        <f t="shared" si="70"/>
        <v>67.891492424566366</v>
      </c>
      <c r="AC44" s="4">
        <f t="shared" si="71"/>
        <v>29.551103889625288</v>
      </c>
      <c r="AE44" s="4">
        <f t="shared" si="72"/>
        <v>62.047790082809541</v>
      </c>
      <c r="AF44" s="4">
        <f t="shared" si="73"/>
        <v>31.02385940907342</v>
      </c>
      <c r="AH44" s="37">
        <f t="shared" si="63"/>
        <v>2.5922445278056845</v>
      </c>
      <c r="AI44" s="37">
        <f t="shared" si="57"/>
        <v>3.5070591637534543</v>
      </c>
      <c r="AJ44" s="37">
        <f t="shared" si="74"/>
        <v>5.7564789245198735</v>
      </c>
      <c r="AL44" s="20">
        <v>0.28000000000000003</v>
      </c>
      <c r="AM44" s="37">
        <f t="shared" si="75"/>
        <v>26.095193205525348</v>
      </c>
      <c r="AN44" s="37">
        <f t="shared" si="76"/>
        <v>-49.398705354995634</v>
      </c>
      <c r="AO44" s="37">
        <f t="shared" si="32"/>
        <v>26.095193205525348</v>
      </c>
      <c r="AP44" s="37">
        <f t="shared" si="56"/>
        <v>54.371777262331427</v>
      </c>
      <c r="AQ44" s="37">
        <f t="shared" si="77"/>
        <v>-48.680487528113105</v>
      </c>
      <c r="AS44" s="19">
        <v>0.28000000000000003</v>
      </c>
      <c r="AT44" s="4">
        <f t="shared" si="11"/>
        <v>26.095193205525348</v>
      </c>
      <c r="AU44" s="11">
        <v>27.160651416874266</v>
      </c>
      <c r="AV44" s="11">
        <v>-382.13362356154937</v>
      </c>
      <c r="AW44" s="11">
        <v>30989.10592755469</v>
      </c>
      <c r="AX44" s="4">
        <f t="shared" si="34"/>
        <v>-6.6694899137256165</v>
      </c>
      <c r="AY44" s="4">
        <f t="shared" si="35"/>
        <v>540.8619306851208</v>
      </c>
      <c r="BA44" s="4">
        <f t="shared" si="58"/>
        <v>54.371777262331427</v>
      </c>
      <c r="BB44" s="11">
        <v>53.837794984895538</v>
      </c>
      <c r="BC44" s="11">
        <v>-760.25156906003531</v>
      </c>
      <c r="BD44" s="11">
        <v>-25514.026754661551</v>
      </c>
      <c r="BE44" s="4">
        <f t="shared" si="36"/>
        <v>-13.268893023550667</v>
      </c>
      <c r="BF44" s="4">
        <f t="shared" si="37"/>
        <v>-445.30377231076767</v>
      </c>
      <c r="BH44" s="4">
        <f t="shared" si="78"/>
        <v>-48.680487528113105</v>
      </c>
      <c r="BI44" s="11">
        <v>-49.804856757710922</v>
      </c>
      <c r="BJ44" s="11">
        <v>-995.25388200183102</v>
      </c>
      <c r="BK44" s="11">
        <v>10565.645292856861</v>
      </c>
      <c r="BL44" s="4">
        <f t="shared" si="38"/>
        <v>-17.370457134187085</v>
      </c>
      <c r="BM44" s="4">
        <f t="shared" si="39"/>
        <v>184.40529795819279</v>
      </c>
      <c r="BN44" s="4">
        <f t="shared" si="40"/>
        <v>7.6735810214168119</v>
      </c>
      <c r="BO44" s="4">
        <f t="shared" si="41"/>
        <v>1.4733983306859603E-3</v>
      </c>
      <c r="BP44" s="4">
        <f t="shared" si="42"/>
        <v>0.78248749793078232</v>
      </c>
      <c r="BR44" s="16">
        <f t="shared" si="79"/>
        <v>30.33007824938155</v>
      </c>
      <c r="BS44" s="16">
        <f t="shared" si="80"/>
        <v>2.5825662522773567</v>
      </c>
      <c r="BT44" s="16">
        <f t="shared" si="59"/>
        <v>50.952089238395608</v>
      </c>
      <c r="BU44" s="16">
        <f t="shared" si="60"/>
        <v>2.2464637641447971</v>
      </c>
      <c r="BV44" s="16">
        <f t="shared" si="81"/>
        <v>-47.960500512468805</v>
      </c>
      <c r="BW44" s="16">
        <f t="shared" si="82"/>
        <v>1.5506664398170622</v>
      </c>
      <c r="BX44" s="16"/>
      <c r="BY44" s="16">
        <f t="shared" si="83"/>
        <v>30.2449529261694</v>
      </c>
      <c r="BZ44" s="16">
        <f t="shared" si="84"/>
        <v>2.1866679448928492</v>
      </c>
      <c r="CA44" s="16">
        <f t="shared" si="61"/>
        <v>51.957393138419469</v>
      </c>
      <c r="CB44" s="16">
        <f t="shared" si="62"/>
        <v>1.133381430915096</v>
      </c>
      <c r="CC44" s="16">
        <f t="shared" si="85"/>
        <v>-48.64375525318799</v>
      </c>
      <c r="CD44" s="16">
        <f t="shared" si="86"/>
        <v>1.1000391709458375</v>
      </c>
      <c r="CE44" s="16"/>
      <c r="CF44" s="16">
        <f t="shared" si="43"/>
        <v>-4.040621875025046</v>
      </c>
      <c r="CG44" s="16">
        <f t="shared" si="44"/>
        <v>-1.4036351276760102</v>
      </c>
      <c r="CH44" s="16">
        <f t="shared" si="45"/>
        <v>-1.0042678666624809</v>
      </c>
      <c r="CI44" s="16">
        <f t="shared" si="46"/>
        <v>-0.48818887688559176</v>
      </c>
      <c r="CJ44" s="16">
        <f t="shared" si="47"/>
        <v>-17.239906750888238</v>
      </c>
      <c r="CK44" s="16">
        <f t="shared" si="48"/>
        <v>-4.4312144568391387E-2</v>
      </c>
      <c r="CM44" s="16">
        <f t="shared" si="49"/>
        <v>-4.0727091840778051</v>
      </c>
      <c r="CN44" s="16">
        <f t="shared" si="50"/>
        <v>-0.85326739917508299</v>
      </c>
      <c r="CO44" s="16">
        <f t="shared" si="51"/>
        <v>0.40681946137883074</v>
      </c>
      <c r="CP44" s="16">
        <f t="shared" si="52"/>
        <v>-1.5816735458675488</v>
      </c>
      <c r="CQ44" s="16">
        <f t="shared" si="53"/>
        <v>-17.923771682291253</v>
      </c>
      <c r="CR44" s="16">
        <f t="shared" si="54"/>
        <v>-5.3288701130640215E-2</v>
      </c>
      <c r="CT44" s="11"/>
      <c r="CU44" s="11"/>
    </row>
    <row r="45" spans="1:101" x14ac:dyDescent="0.3">
      <c r="A45" s="9">
        <v>30</v>
      </c>
      <c r="B45" s="9" t="s">
        <v>30</v>
      </c>
      <c r="C45" s="9">
        <v>37</v>
      </c>
      <c r="D45" s="9">
        <v>918</v>
      </c>
      <c r="E45" s="9">
        <v>375.33300000000003</v>
      </c>
      <c r="G45" s="9">
        <v>888.66700000000003</v>
      </c>
      <c r="H45" s="9">
        <v>360.66699999999997</v>
      </c>
      <c r="J45" s="9">
        <v>934.66700000000003</v>
      </c>
      <c r="K45" s="9">
        <v>362</v>
      </c>
      <c r="M45" s="9">
        <v>954.66700000000003</v>
      </c>
      <c r="N45" s="9">
        <v>414</v>
      </c>
      <c r="P45" s="9">
        <v>878</v>
      </c>
      <c r="Q45" s="9">
        <v>442</v>
      </c>
      <c r="S45" s="4">
        <f t="shared" si="64"/>
        <v>65.420960362594599</v>
      </c>
      <c r="T45" s="4">
        <f t="shared" si="65"/>
        <v>26.747979646812336</v>
      </c>
      <c r="V45" s="4">
        <f t="shared" si="66"/>
        <v>63.33055401148787</v>
      </c>
      <c r="W45" s="4">
        <f t="shared" si="67"/>
        <v>25.702812103590311</v>
      </c>
      <c r="Y45" s="4">
        <f t="shared" si="68"/>
        <v>66.60872849588803</v>
      </c>
      <c r="Z45" s="4">
        <f t="shared" si="69"/>
        <v>25.797807898975215</v>
      </c>
      <c r="AB45" s="4">
        <f t="shared" si="70"/>
        <v>68.034021749975068</v>
      </c>
      <c r="AC45" s="4">
        <f t="shared" si="71"/>
        <v>29.50357035960149</v>
      </c>
      <c r="AE45" s="4">
        <f t="shared" si="72"/>
        <v>62.570373854420552</v>
      </c>
      <c r="AF45" s="4">
        <f t="shared" si="73"/>
        <v>31.49898091532333</v>
      </c>
      <c r="AH45" s="37">
        <f t="shared" si="63"/>
        <v>2.3371294157902582</v>
      </c>
      <c r="AI45" s="37">
        <f t="shared" si="57"/>
        <v>3.7975478918150039</v>
      </c>
      <c r="AJ45" s="37">
        <f t="shared" si="74"/>
        <v>5.5405646367475017</v>
      </c>
      <c r="AL45" s="20">
        <v>0.28800000000000003</v>
      </c>
      <c r="AM45" s="37">
        <f t="shared" si="75"/>
        <v>26.564269856788219</v>
      </c>
      <c r="AN45" s="37">
        <f t="shared" si="76"/>
        <v>-38.658550544924623</v>
      </c>
      <c r="AO45" s="37">
        <f t="shared" si="32"/>
        <v>26.564269856788219</v>
      </c>
      <c r="AP45" s="37">
        <f t="shared" si="56"/>
        <v>46.520756209443888</v>
      </c>
      <c r="AQ45" s="37">
        <f t="shared" si="77"/>
        <v>-59.036369855210822</v>
      </c>
      <c r="AS45" s="19">
        <v>0.28800000000000003</v>
      </c>
      <c r="AT45" s="4">
        <f t="shared" si="11"/>
        <v>26.564269856788219</v>
      </c>
      <c r="AU45" s="11">
        <v>25.2591491473678</v>
      </c>
      <c r="AV45" s="11">
        <v>-27.809524629114875</v>
      </c>
      <c r="AW45" s="11">
        <v>53309.793593295297</v>
      </c>
      <c r="AX45" s="4">
        <f t="shared" si="34"/>
        <v>-0.48536776819250949</v>
      </c>
      <c r="AY45" s="4">
        <f t="shared" si="35"/>
        <v>930.43142176158199</v>
      </c>
      <c r="BA45" s="4">
        <f t="shared" si="58"/>
        <v>46.520756209443888</v>
      </c>
      <c r="BB45" s="11">
        <v>46.326201506800494</v>
      </c>
      <c r="BC45" s="11">
        <v>-839.27545085679094</v>
      </c>
      <c r="BD45" s="11">
        <v>39739.176156857771</v>
      </c>
      <c r="BE45" s="4">
        <f t="shared" si="36"/>
        <v>-14.648119948610866</v>
      </c>
      <c r="BF45" s="4">
        <f t="shared" si="37"/>
        <v>693.57946596719478</v>
      </c>
      <c r="BH45" s="4">
        <f t="shared" si="78"/>
        <v>-59.036369855210822</v>
      </c>
      <c r="BI45" s="11">
        <v>-57.707459165915886</v>
      </c>
      <c r="BJ45" s="11">
        <v>-758.71924110658097</v>
      </c>
      <c r="BK45" s="11">
        <v>51705.672418235008</v>
      </c>
      <c r="BL45" s="4">
        <f t="shared" si="38"/>
        <v>-13.242148855542544</v>
      </c>
      <c r="BM45" s="4">
        <f t="shared" si="39"/>
        <v>902.43422565581966</v>
      </c>
      <c r="BN45" s="4">
        <f t="shared" si="40"/>
        <v>19.949096142875316</v>
      </c>
      <c r="BO45" s="4">
        <f t="shared" si="41"/>
        <v>7.2104494629899986E-3</v>
      </c>
      <c r="BP45" s="4">
        <f t="shared" si="42"/>
        <v>2.0342416771585725</v>
      </c>
      <c r="BR45" s="16">
        <f t="shared" si="79"/>
        <v>28.429142798146131</v>
      </c>
      <c r="BS45" s="16">
        <f t="shared" si="80"/>
        <v>1.8821381242340367</v>
      </c>
      <c r="BT45" s="16">
        <f t="shared" si="59"/>
        <v>47.696715425958345</v>
      </c>
      <c r="BU45" s="16">
        <f t="shared" si="60"/>
        <v>1.4076889119274596</v>
      </c>
      <c r="BV45" s="16">
        <f t="shared" si="81"/>
        <v>-56.597665566891536</v>
      </c>
      <c r="BW45" s="16">
        <f t="shared" si="82"/>
        <v>2.2310270874998013</v>
      </c>
      <c r="BX45" s="16"/>
      <c r="BY45" s="16">
        <f t="shared" si="83"/>
        <v>28.319376856245196</v>
      </c>
      <c r="BZ45" s="16">
        <f t="shared" si="84"/>
        <v>2.0717632354581963</v>
      </c>
      <c r="CA45" s="16">
        <f t="shared" si="61"/>
        <v>45.693364633189915</v>
      </c>
      <c r="CB45" s="16">
        <f t="shared" si="62"/>
        <v>0.69684180735138923</v>
      </c>
      <c r="CC45" s="16">
        <f t="shared" si="85"/>
        <v>-56.291376177511623</v>
      </c>
      <c r="CD45" s="16">
        <f t="shared" si="86"/>
        <v>1.5582893267239535</v>
      </c>
      <c r="CE45" s="16"/>
      <c r="CF45" s="16">
        <f t="shared" si="43"/>
        <v>-5.9415573262604653</v>
      </c>
      <c r="CG45" s="16">
        <f t="shared" si="44"/>
        <v>-2.1040632557193302</v>
      </c>
      <c r="CH45" s="16">
        <f t="shared" si="45"/>
        <v>-4.2596416790997438</v>
      </c>
      <c r="CI45" s="16">
        <f t="shared" si="46"/>
        <v>-1.3269637291029293</v>
      </c>
      <c r="CJ45" s="16">
        <f t="shared" si="47"/>
        <v>-25.877071805310969</v>
      </c>
      <c r="CK45" s="16">
        <f t="shared" si="48"/>
        <v>0.63604850311434769</v>
      </c>
      <c r="CM45" s="16">
        <f t="shared" si="49"/>
        <v>-5.9982852540020097</v>
      </c>
      <c r="CN45" s="16">
        <f t="shared" si="50"/>
        <v>-0.9681721086097359</v>
      </c>
      <c r="CO45" s="16">
        <f t="shared" si="51"/>
        <v>-5.8572090438507232</v>
      </c>
      <c r="CP45" s="16">
        <f t="shared" si="52"/>
        <v>-2.0182131694312555</v>
      </c>
      <c r="CQ45" s="16">
        <f t="shared" si="53"/>
        <v>-25.571392606614886</v>
      </c>
      <c r="CR45" s="16">
        <f t="shared" si="54"/>
        <v>0.40496145464747579</v>
      </c>
      <c r="CT45" s="11"/>
      <c r="CU45" s="11"/>
    </row>
    <row r="46" spans="1:101" x14ac:dyDescent="0.3">
      <c r="A46" s="9">
        <v>54</v>
      </c>
      <c r="B46" s="9" t="s">
        <v>54</v>
      </c>
      <c r="C46" s="9">
        <v>38</v>
      </c>
      <c r="D46" s="9">
        <v>920</v>
      </c>
      <c r="E46" s="9">
        <v>378</v>
      </c>
      <c r="G46" s="9">
        <v>888.66700000000003</v>
      </c>
      <c r="H46" s="9">
        <v>362.66699999999997</v>
      </c>
      <c r="J46" s="9">
        <v>934.66700000000003</v>
      </c>
      <c r="K46" s="9">
        <v>358.66699999999997</v>
      </c>
      <c r="M46" s="9">
        <v>955.33299999999997</v>
      </c>
      <c r="N46" s="9">
        <v>409.33300000000003</v>
      </c>
      <c r="P46" s="9">
        <v>882</v>
      </c>
      <c r="Q46" s="9">
        <v>447.33300000000003</v>
      </c>
      <c r="S46" s="4">
        <f t="shared" si="64"/>
        <v>65.563489688003315</v>
      </c>
      <c r="T46" s="4">
        <f t="shared" si="65"/>
        <v>26.938042502244837</v>
      </c>
      <c r="V46" s="4">
        <f t="shared" si="66"/>
        <v>63.33055401148787</v>
      </c>
      <c r="W46" s="4">
        <f t="shared" si="67"/>
        <v>25.845341428999017</v>
      </c>
      <c r="Y46" s="4">
        <f t="shared" si="68"/>
        <v>66.60872849588803</v>
      </c>
      <c r="Z46" s="4">
        <f t="shared" si="69"/>
        <v>25.560282778181609</v>
      </c>
      <c r="AB46" s="4">
        <f t="shared" si="70"/>
        <v>68.081484015336159</v>
      </c>
      <c r="AC46" s="4">
        <f t="shared" si="71"/>
        <v>29.170978178760283</v>
      </c>
      <c r="AE46" s="4">
        <f t="shared" si="72"/>
        <v>62.855432505237957</v>
      </c>
      <c r="AF46" s="4">
        <f t="shared" si="73"/>
        <v>31.879035361525638</v>
      </c>
      <c r="AH46" s="37">
        <f t="shared" si="63"/>
        <v>2.4859600501472379</v>
      </c>
      <c r="AI46" s="37">
        <f t="shared" si="57"/>
        <v>3.3654564575902435</v>
      </c>
      <c r="AJ46" s="37">
        <f t="shared" si="74"/>
        <v>5.6344462141891913</v>
      </c>
      <c r="AL46" s="20">
        <v>0.29599999999999999</v>
      </c>
      <c r="AM46" s="37">
        <f t="shared" si="75"/>
        <v>26.075104467022783</v>
      </c>
      <c r="AN46" s="37">
        <f t="shared" si="76"/>
        <v>-52.814190870362005</v>
      </c>
      <c r="AO46" s="37">
        <f t="shared" si="32"/>
        <v>26.075104467022783</v>
      </c>
      <c r="AP46" s="37">
        <f t="shared" si="56"/>
        <v>41.566335383055502</v>
      </c>
      <c r="AQ46" s="37">
        <f t="shared" si="77"/>
        <v>-61.273753235459694</v>
      </c>
      <c r="AS46" s="19">
        <v>0.29599999999999999</v>
      </c>
      <c r="AT46" s="4">
        <f t="shared" si="11"/>
        <v>26.075104467022783</v>
      </c>
      <c r="AU46" s="11">
        <v>26.715699001674324</v>
      </c>
      <c r="AV46" s="11">
        <v>470.82311444444463</v>
      </c>
      <c r="AW46" s="11">
        <v>65460.752055212222</v>
      </c>
      <c r="AX46" s="4">
        <f t="shared" si="34"/>
        <v>8.2174135415496323</v>
      </c>
      <c r="AY46" s="4">
        <f t="shared" si="35"/>
        <v>1142.5056541950985</v>
      </c>
      <c r="BA46" s="4">
        <f t="shared" si="58"/>
        <v>41.566335383055502</v>
      </c>
      <c r="BB46" s="11">
        <v>40.409387133371766</v>
      </c>
      <c r="BC46" s="11">
        <v>-124.42472035015757</v>
      </c>
      <c r="BD46" s="11">
        <v>132530.21489767946</v>
      </c>
      <c r="BE46" s="4">
        <f t="shared" si="36"/>
        <v>-2.1716210409834416</v>
      </c>
      <c r="BF46" s="4">
        <f t="shared" si="37"/>
        <v>2313.0886083401469</v>
      </c>
      <c r="BH46" s="4">
        <f t="shared" si="78"/>
        <v>-61.273753235459694</v>
      </c>
      <c r="BI46" s="11">
        <v>-61.944365192011901</v>
      </c>
      <c r="BJ46" s="11">
        <v>-167.96308401586836</v>
      </c>
      <c r="BK46" s="11">
        <v>78010.645804828164</v>
      </c>
      <c r="BL46" s="4">
        <f t="shared" si="38"/>
        <v>-2.9315088378807626</v>
      </c>
      <c r="BM46" s="4">
        <f t="shared" si="39"/>
        <v>1361.5426209013535</v>
      </c>
      <c r="BN46" s="4">
        <f t="shared" si="40"/>
        <v>29.546063390547065</v>
      </c>
      <c r="BO46" s="4">
        <f t="shared" si="41"/>
        <v>1.0878725541001815E-2</v>
      </c>
      <c r="BP46" s="4">
        <f t="shared" si="42"/>
        <v>3.0128599869666592</v>
      </c>
      <c r="BR46" s="16">
        <f t="shared" si="79"/>
        <v>28.937568375945244</v>
      </c>
      <c r="BS46" s="16">
        <f t="shared" si="80"/>
        <v>1.9335526788553381</v>
      </c>
      <c r="BT46" s="16">
        <f t="shared" si="59"/>
        <v>41.23383421889902</v>
      </c>
      <c r="BU46" s="16">
        <f t="shared" si="60"/>
        <v>0.62139751953926636</v>
      </c>
      <c r="BV46" s="16">
        <f t="shared" si="81"/>
        <v>-61.553351056103828</v>
      </c>
      <c r="BW46" s="16">
        <f t="shared" si="82"/>
        <v>2.029212339434578</v>
      </c>
      <c r="BX46" s="16"/>
      <c r="BY46" s="16">
        <f t="shared" si="83"/>
        <v>29.209430330876899</v>
      </c>
      <c r="BZ46" s="16">
        <f t="shared" si="84"/>
        <v>1.7129062390667642</v>
      </c>
      <c r="CA46" s="16">
        <f t="shared" si="61"/>
        <v>41.592839523807825</v>
      </c>
      <c r="CB46" s="16">
        <f t="shared" si="62"/>
        <v>0.8307350732843547</v>
      </c>
      <c r="CC46" s="16">
        <f t="shared" si="85"/>
        <v>-60.844703099799823</v>
      </c>
      <c r="CD46" s="16">
        <f t="shared" si="86"/>
        <v>1.73860989024139</v>
      </c>
      <c r="CE46" s="16"/>
      <c r="CF46" s="16">
        <f t="shared" si="43"/>
        <v>-5.4331317484613528</v>
      </c>
      <c r="CG46" s="16">
        <f t="shared" si="44"/>
        <v>-2.052648701098029</v>
      </c>
      <c r="CH46" s="16">
        <f t="shared" si="45"/>
        <v>-10.722522886159069</v>
      </c>
      <c r="CI46" s="16">
        <f t="shared" si="46"/>
        <v>-2.1132551214911226</v>
      </c>
      <c r="CJ46" s="16">
        <f t="shared" si="47"/>
        <v>-30.832757294523262</v>
      </c>
      <c r="CK46" s="16">
        <f t="shared" si="48"/>
        <v>0.43423375504912443</v>
      </c>
      <c r="CM46" s="16">
        <f t="shared" si="49"/>
        <v>-5.1082317793703069</v>
      </c>
      <c r="CN46" s="16">
        <f t="shared" si="50"/>
        <v>-1.327029105001168</v>
      </c>
      <c r="CO46" s="16">
        <f t="shared" si="51"/>
        <v>-9.9577341532328134</v>
      </c>
      <c r="CP46" s="16">
        <f t="shared" si="52"/>
        <v>-1.88431990349829</v>
      </c>
      <c r="CQ46" s="16">
        <f t="shared" si="53"/>
        <v>-30.124719528903086</v>
      </c>
      <c r="CR46" s="16">
        <f t="shared" si="54"/>
        <v>0.58528201816491232</v>
      </c>
      <c r="CT46" s="11"/>
      <c r="CU46" s="11"/>
    </row>
    <row r="47" spans="1:101" x14ac:dyDescent="0.3">
      <c r="A47" s="9">
        <v>57</v>
      </c>
      <c r="B47" s="9" t="s">
        <v>57</v>
      </c>
      <c r="C47" s="9">
        <v>39</v>
      </c>
      <c r="D47" s="9">
        <v>919.33299999999997</v>
      </c>
      <c r="E47" s="9">
        <v>380.66699999999997</v>
      </c>
      <c r="G47" s="9">
        <v>890</v>
      </c>
      <c r="H47" s="9">
        <v>362</v>
      </c>
      <c r="J47" s="9">
        <v>935.33299999999997</v>
      </c>
      <c r="K47" s="9">
        <v>358</v>
      </c>
      <c r="M47" s="9">
        <v>956.66700000000003</v>
      </c>
      <c r="N47" s="9">
        <v>412.66699999999997</v>
      </c>
      <c r="P47" s="9">
        <v>882.66700000000003</v>
      </c>
      <c r="Q47" s="9">
        <v>448.66699999999997</v>
      </c>
      <c r="S47" s="4">
        <f t="shared" si="64"/>
        <v>65.515956157979502</v>
      </c>
      <c r="T47" s="4">
        <f t="shared" si="65"/>
        <v>27.128105357677342</v>
      </c>
      <c r="V47" s="4">
        <f t="shared" si="66"/>
        <v>63.425549806872766</v>
      </c>
      <c r="W47" s="4">
        <f t="shared" si="67"/>
        <v>25.797807898975215</v>
      </c>
      <c r="Y47" s="4">
        <f t="shared" si="68"/>
        <v>66.656190761249121</v>
      </c>
      <c r="Z47" s="4">
        <f t="shared" si="69"/>
        <v>25.51274924815781</v>
      </c>
      <c r="AB47" s="4">
        <f t="shared" si="70"/>
        <v>68.17655107538377</v>
      </c>
      <c r="AC47" s="4">
        <f t="shared" si="71"/>
        <v>29.408574564216586</v>
      </c>
      <c r="AE47" s="4">
        <f t="shared" si="72"/>
        <v>62.902966035261763</v>
      </c>
      <c r="AF47" s="4">
        <f t="shared" si="73"/>
        <v>31.974102421573239</v>
      </c>
      <c r="AH47" s="37">
        <f t="shared" si="63"/>
        <v>2.4777994352603918</v>
      </c>
      <c r="AI47" s="37">
        <f t="shared" si="57"/>
        <v>3.5041839444428646</v>
      </c>
      <c r="AJ47" s="37">
        <f t="shared" si="74"/>
        <v>5.5055794358730425</v>
      </c>
      <c r="AL47" s="20">
        <v>0.30399999999999999</v>
      </c>
      <c r="AM47" s="37">
        <f t="shared" si="75"/>
        <v>32.471950619572404</v>
      </c>
      <c r="AN47" s="37">
        <f t="shared" si="76"/>
        <v>-54.782803996360322</v>
      </c>
      <c r="AO47" s="37">
        <f t="shared" si="32"/>
        <v>32.471950619572404</v>
      </c>
      <c r="AP47" s="37">
        <f t="shared" si="56"/>
        <v>40.60078909921279</v>
      </c>
      <c r="AQ47" s="37">
        <f t="shared" si="77"/>
        <v>-61.66619270888129</v>
      </c>
      <c r="AS47" s="19">
        <v>0.30399999999999999</v>
      </c>
      <c r="AT47" s="4">
        <f t="shared" si="11"/>
        <v>32.471950619572404</v>
      </c>
      <c r="AU47" s="11">
        <v>32.792319336285281</v>
      </c>
      <c r="AV47" s="11">
        <v>1019.5625580017828</v>
      </c>
      <c r="AW47" s="11">
        <v>46266.264984935842</v>
      </c>
      <c r="AX47" s="4">
        <f t="shared" si="34"/>
        <v>17.794723567186768</v>
      </c>
      <c r="AY47" s="4">
        <f t="shared" si="35"/>
        <v>807.49865658729527</v>
      </c>
      <c r="BA47" s="4">
        <f t="shared" si="58"/>
        <v>40.60078909921279</v>
      </c>
      <c r="BB47" s="11">
        <v>44.33540588664026</v>
      </c>
      <c r="BC47" s="11">
        <v>1281.2080882236389</v>
      </c>
      <c r="BD47" s="11">
        <v>142662.43531631277</v>
      </c>
      <c r="BE47" s="4">
        <f t="shared" si="36"/>
        <v>22.361299542684488</v>
      </c>
      <c r="BF47" s="4">
        <f t="shared" si="37"/>
        <v>2489.9292151830964</v>
      </c>
      <c r="BH47" s="4">
        <f t="shared" si="78"/>
        <v>-61.66619270888129</v>
      </c>
      <c r="BI47" s="11">
        <v>-60.394868637814874</v>
      </c>
      <c r="BJ47" s="11">
        <v>489.45115105557926</v>
      </c>
      <c r="BK47" s="11">
        <v>68073.347235588197</v>
      </c>
      <c r="BL47" s="4">
        <f t="shared" si="38"/>
        <v>8.5425341135959769</v>
      </c>
      <c r="BM47" s="4">
        <f t="shared" si="39"/>
        <v>1188.1040421143944</v>
      </c>
      <c r="BN47" s="4">
        <f t="shared" si="40"/>
        <v>25.830443935629322</v>
      </c>
      <c r="BO47" s="4">
        <f t="shared" si="41"/>
        <v>9.4929512964940111E-3</v>
      </c>
      <c r="BP47" s="4">
        <f t="shared" si="42"/>
        <v>2.6339722470148748</v>
      </c>
      <c r="BR47" s="16">
        <f t="shared" si="79"/>
        <v>34.070526651257175</v>
      </c>
      <c r="BS47" s="16">
        <f t="shared" si="80"/>
        <v>1.4948596702547563</v>
      </c>
      <c r="BT47" s="16">
        <f t="shared" si="59"/>
        <v>43.887223010342325</v>
      </c>
      <c r="BU47" s="16">
        <f t="shared" si="60"/>
        <v>1.9173899087362589</v>
      </c>
      <c r="BV47" s="16">
        <f t="shared" si="81"/>
        <v>-59.747627786386843</v>
      </c>
      <c r="BW47" s="16">
        <f t="shared" si="82"/>
        <v>1.3840352900642428</v>
      </c>
      <c r="BX47" s="16"/>
      <c r="BY47" s="16">
        <f t="shared" si="83"/>
        <v>33.968009000496707</v>
      </c>
      <c r="BZ47" s="16">
        <f t="shared" si="84"/>
        <v>1.4402854230803661</v>
      </c>
      <c r="CA47" s="16">
        <f t="shared" si="61"/>
        <v>46.633968247155565</v>
      </c>
      <c r="CB47" s="16">
        <f t="shared" si="62"/>
        <v>2.2507223091063149</v>
      </c>
      <c r="CC47" s="16">
        <f t="shared" si="85"/>
        <v>-60.088782457183967</v>
      </c>
      <c r="CD47" s="16">
        <f t="shared" si="86"/>
        <v>1.2639342910432858</v>
      </c>
      <c r="CE47" s="16"/>
      <c r="CF47" s="16">
        <f t="shared" si="43"/>
        <v>-0.300173473149421</v>
      </c>
      <c r="CG47" s="16">
        <f t="shared" si="44"/>
        <v>-2.4913417096986104</v>
      </c>
      <c r="CH47" s="16">
        <f t="shared" si="45"/>
        <v>-8.0691340947157641</v>
      </c>
      <c r="CI47" s="16">
        <f t="shared" si="46"/>
        <v>-0.81726273229412993</v>
      </c>
      <c r="CJ47" s="16">
        <f t="shared" si="47"/>
        <v>-29.027034024806277</v>
      </c>
      <c r="CK47" s="16">
        <f t="shared" si="48"/>
        <v>-0.21094329432121084</v>
      </c>
      <c r="CM47" s="16">
        <f t="shared" si="49"/>
        <v>-0.34965310975049846</v>
      </c>
      <c r="CN47" s="16">
        <f t="shared" si="50"/>
        <v>-1.5996499209875661</v>
      </c>
      <c r="CO47" s="16">
        <f t="shared" si="51"/>
        <v>-4.9166054298850739</v>
      </c>
      <c r="CP47" s="16">
        <f t="shared" si="52"/>
        <v>-0.46433266767632997</v>
      </c>
      <c r="CQ47" s="16">
        <f t="shared" si="53"/>
        <v>-29.36879888628723</v>
      </c>
      <c r="CR47" s="16">
        <f t="shared" si="54"/>
        <v>0.11060641896680812</v>
      </c>
      <c r="CT47" s="11"/>
      <c r="CU47" s="11"/>
    </row>
    <row r="48" spans="1:101" x14ac:dyDescent="0.3">
      <c r="A48" s="9">
        <v>49</v>
      </c>
      <c r="B48" s="9" t="s">
        <v>49</v>
      </c>
      <c r="C48" s="9">
        <v>40</v>
      </c>
      <c r="D48" s="9">
        <v>928.66700000000003</v>
      </c>
      <c r="E48" s="9">
        <v>382.66699999999997</v>
      </c>
      <c r="G48" s="9">
        <v>897.33299999999997</v>
      </c>
      <c r="H48" s="9">
        <v>354.66699999999997</v>
      </c>
      <c r="M48" s="9">
        <v>949.33299999999997</v>
      </c>
      <c r="N48" s="9">
        <v>419.33300000000003</v>
      </c>
      <c r="P48" s="9">
        <v>879.33299999999997</v>
      </c>
      <c r="Q48" s="9">
        <v>448</v>
      </c>
      <c r="S48" s="4">
        <f t="shared" si="64"/>
        <v>66.181140519661923</v>
      </c>
      <c r="T48" s="4">
        <f t="shared" si="65"/>
        <v>27.270634683086044</v>
      </c>
      <c r="V48" s="4">
        <f t="shared" si="66"/>
        <v>63.94813357848377</v>
      </c>
      <c r="W48" s="4">
        <f t="shared" si="67"/>
        <v>25.275224127364204</v>
      </c>
      <c r="Y48" s="4" t="str">
        <f t="shared" si="68"/>
        <v>nan</v>
      </c>
      <c r="Z48" s="4" t="str">
        <f t="shared" si="69"/>
        <v>nan</v>
      </c>
      <c r="AB48" s="4">
        <f t="shared" si="70"/>
        <v>67.653896039110052</v>
      </c>
      <c r="AC48" s="4">
        <f t="shared" si="71"/>
        <v>29.883624805803798</v>
      </c>
      <c r="AE48" s="4">
        <f t="shared" si="72"/>
        <v>62.665369649805449</v>
      </c>
      <c r="AF48" s="4">
        <f t="shared" si="73"/>
        <v>31.926568891549437</v>
      </c>
      <c r="AH48" s="37">
        <f t="shared" si="63"/>
        <v>2.9946591267180906</v>
      </c>
      <c r="AI48" s="37">
        <f t="shared" si="57"/>
        <v>2.9994543172859744</v>
      </c>
      <c r="AJ48" s="37">
        <f t="shared" si="74"/>
        <v>5.8342410100090127</v>
      </c>
      <c r="AL48" s="20">
        <v>0.312</v>
      </c>
      <c r="AM48" s="37">
        <f t="shared" si="75"/>
        <v>41.783910321296723</v>
      </c>
      <c r="AN48" s="37" t="str">
        <f t="shared" si="76"/>
        <v>nan</v>
      </c>
      <c r="AO48" s="37">
        <f t="shared" si="32"/>
        <v>41.783910321296723</v>
      </c>
      <c r="AP48" s="37">
        <f t="shared" si="56"/>
        <v>60.593155928824167</v>
      </c>
      <c r="AQ48" s="37">
        <f t="shared" si="77"/>
        <v>-52.942958885032652</v>
      </c>
      <c r="AS48" s="19">
        <v>0.312</v>
      </c>
      <c r="AT48" s="4">
        <f t="shared" si="11"/>
        <v>41.783910321296723</v>
      </c>
      <c r="AU48" s="11">
        <v>43.028700704528816</v>
      </c>
      <c r="AV48" s="11">
        <v>1211.0833893638928</v>
      </c>
      <c r="AW48" s="11">
        <v>-25941.463263137761</v>
      </c>
      <c r="AX48" s="4">
        <f t="shared" si="34"/>
        <v>21.137392660612406</v>
      </c>
      <c r="AY48" s="4">
        <f t="shared" si="35"/>
        <v>-452.76394672690617</v>
      </c>
      <c r="BA48" s="4">
        <f t="shared" si="58"/>
        <v>60.593155928824167</v>
      </c>
      <c r="BB48" s="11">
        <v>60.908717518615887</v>
      </c>
      <c r="BC48" s="11">
        <v>2158.1743531284797</v>
      </c>
      <c r="BD48" s="11">
        <v>-3013.4144880168956</v>
      </c>
      <c r="BE48" s="4">
        <f t="shared" si="36"/>
        <v>37.667248294190756</v>
      </c>
      <c r="BF48" s="4">
        <f t="shared" si="37"/>
        <v>-52.594004543194046</v>
      </c>
      <c r="BH48" s="4">
        <f t="shared" si="78"/>
        <v>-52.942958885032652</v>
      </c>
      <c r="BI48" s="11">
        <v>-54.113146403159718</v>
      </c>
      <c r="BJ48" s="11">
        <v>921.21052348651085</v>
      </c>
      <c r="BK48" s="11">
        <v>38405.682401131075</v>
      </c>
      <c r="BL48" s="4">
        <f t="shared" si="38"/>
        <v>16.078156738860166</v>
      </c>
      <c r="BM48" s="4">
        <f t="shared" si="39"/>
        <v>670.30560937497899</v>
      </c>
      <c r="BN48" s="4">
        <f t="shared" si="40"/>
        <v>15.58983854720889</v>
      </c>
      <c r="BO48" s="4">
        <f t="shared" si="41"/>
        <v>5.3557418189060816E-3</v>
      </c>
      <c r="BP48" s="4">
        <f t="shared" si="42"/>
        <v>1.5897211124641271</v>
      </c>
      <c r="BR48" s="16">
        <f t="shared" si="79"/>
        <v>41.511374240233849</v>
      </c>
      <c r="BS48" s="16">
        <f t="shared" si="80"/>
        <v>2.6448120381407385</v>
      </c>
      <c r="BT48" s="16">
        <f t="shared" si="59"/>
        <v>59.314084560377637</v>
      </c>
      <c r="BU48" s="16">
        <f t="shared" si="60"/>
        <v>1.0742161238786534</v>
      </c>
      <c r="BV48" s="16">
        <f t="shared" si="81"/>
        <v>-54.386858017748281</v>
      </c>
      <c r="BW48" s="16">
        <f t="shared" si="82"/>
        <v>1.1653102702387297</v>
      </c>
      <c r="BX48" s="16"/>
      <c r="BY48" s="16">
        <f t="shared" si="83"/>
        <v>42.408453156913268</v>
      </c>
      <c r="BZ48" s="16">
        <f t="shared" si="84"/>
        <v>1.180030942875739</v>
      </c>
      <c r="CA48" s="16">
        <f t="shared" si="61"/>
        <v>61.402029122224221</v>
      </c>
      <c r="CB48" s="16">
        <f t="shared" si="62"/>
        <v>0.34379908253108388</v>
      </c>
      <c r="CC48" s="16">
        <f t="shared" si="85"/>
        <v>-54.436625181461615</v>
      </c>
      <c r="CD48" s="16">
        <f t="shared" si="86"/>
        <v>0.29815361435425081</v>
      </c>
      <c r="CE48" s="16"/>
      <c r="CF48" s="16">
        <f t="shared" si="43"/>
        <v>7.1406741158272524</v>
      </c>
      <c r="CG48" s="16">
        <f t="shared" si="44"/>
        <v>-1.3413893418126284</v>
      </c>
      <c r="CH48" s="16">
        <f t="shared" si="45"/>
        <v>7.357727455319548</v>
      </c>
      <c r="CI48" s="16">
        <f t="shared" si="46"/>
        <v>-1.6604365171517355</v>
      </c>
      <c r="CJ48" s="16">
        <f t="shared" si="47"/>
        <v>-23.666264256167715</v>
      </c>
      <c r="CK48" s="16">
        <f t="shared" si="48"/>
        <v>-0.42966831414672391</v>
      </c>
      <c r="CM48" s="16">
        <f t="shared" si="49"/>
        <v>8.0907910466660624</v>
      </c>
      <c r="CN48" s="16">
        <f t="shared" si="50"/>
        <v>-1.8599044011921932</v>
      </c>
      <c r="CO48" s="16">
        <f t="shared" si="51"/>
        <v>9.8514554451835821</v>
      </c>
      <c r="CP48" s="16">
        <f t="shared" si="52"/>
        <v>-2.3712558942515609</v>
      </c>
      <c r="CQ48" s="16">
        <f t="shared" si="53"/>
        <v>-23.716641610564878</v>
      </c>
      <c r="CR48" s="16">
        <f t="shared" si="54"/>
        <v>-0.85517425772222688</v>
      </c>
      <c r="CT48" s="11"/>
      <c r="CU48" s="11"/>
    </row>
    <row r="49" spans="1:99" x14ac:dyDescent="0.3">
      <c r="A49" s="9">
        <v>25</v>
      </c>
      <c r="B49" s="9" t="s">
        <v>25</v>
      </c>
      <c r="C49" s="9">
        <v>41</v>
      </c>
      <c r="D49" s="9">
        <v>933.33299999999997</v>
      </c>
      <c r="E49" s="9">
        <v>384.66699999999997</v>
      </c>
      <c r="G49" s="9">
        <v>907.33299999999997</v>
      </c>
      <c r="H49" s="9">
        <v>348.66699999999997</v>
      </c>
      <c r="M49" s="9">
        <v>942</v>
      </c>
      <c r="N49" s="9">
        <v>432</v>
      </c>
      <c r="P49" s="9">
        <v>876.66700000000003</v>
      </c>
      <c r="Q49" s="9">
        <v>443.33300000000003</v>
      </c>
      <c r="S49" s="4">
        <f t="shared" si="64"/>
        <v>66.513661435840419</v>
      </c>
      <c r="T49" s="4">
        <f t="shared" si="65"/>
        <v>27.413164008494746</v>
      </c>
      <c r="V49" s="4">
        <f t="shared" si="66"/>
        <v>64.660780205527288</v>
      </c>
      <c r="W49" s="4">
        <f t="shared" si="67"/>
        <v>24.847636151138097</v>
      </c>
      <c r="Y49" s="4" t="str">
        <f t="shared" si="68"/>
        <v>nan</v>
      </c>
      <c r="Z49" s="4" t="str">
        <f t="shared" si="69"/>
        <v>nan</v>
      </c>
      <c r="AB49" s="4">
        <f t="shared" si="70"/>
        <v>67.131312267499041</v>
      </c>
      <c r="AC49" s="4">
        <f t="shared" si="71"/>
        <v>30.786334288279814</v>
      </c>
      <c r="AE49" s="4">
        <f t="shared" si="72"/>
        <v>62.475378059035648</v>
      </c>
      <c r="AF49" s="4">
        <f t="shared" si="73"/>
        <v>31.59397671070823</v>
      </c>
      <c r="AH49" s="37">
        <f t="shared" si="63"/>
        <v>3.1646646015841391</v>
      </c>
      <c r="AI49" s="37">
        <f t="shared" si="57"/>
        <v>3.4292521467914634</v>
      </c>
      <c r="AJ49" s="37">
        <f t="shared" si="74"/>
        <v>5.8126523620776895</v>
      </c>
      <c r="AL49" s="20">
        <v>0.32</v>
      </c>
      <c r="AM49" s="37">
        <f t="shared" si="75"/>
        <v>54.162347045721788</v>
      </c>
      <c r="AN49" s="37" t="str">
        <f t="shared" si="76"/>
        <v>nan</v>
      </c>
      <c r="AO49" s="37">
        <f t="shared" si="32"/>
        <v>54.162347045721788</v>
      </c>
      <c r="AP49" s="37">
        <f t="shared" si="56"/>
        <v>79.623693192015182</v>
      </c>
      <c r="AQ49" s="37">
        <f t="shared" si="77"/>
        <v>-45.993480339302572</v>
      </c>
      <c r="AS49" s="19">
        <v>0.32</v>
      </c>
      <c r="AT49" s="4">
        <f t="shared" si="11"/>
        <v>54.162347045721788</v>
      </c>
      <c r="AU49" s="11">
        <v>52.169654486481555</v>
      </c>
      <c r="AV49" s="11">
        <v>604.4991260771244</v>
      </c>
      <c r="AW49" s="11">
        <v>-125195.59321478033</v>
      </c>
      <c r="AX49" s="4">
        <f t="shared" si="34"/>
        <v>10.550500075474135</v>
      </c>
      <c r="AY49" s="4">
        <f t="shared" si="35"/>
        <v>-2185.0753105853896</v>
      </c>
      <c r="BA49" s="4">
        <f t="shared" si="58"/>
        <v>79.623693192015182</v>
      </c>
      <c r="BB49" s="11">
        <v>78.866197176820435</v>
      </c>
      <c r="BC49" s="11">
        <v>1232.9934541252965</v>
      </c>
      <c r="BD49" s="11">
        <v>-207816.52478540904</v>
      </c>
      <c r="BE49" s="4">
        <f t="shared" si="36"/>
        <v>21.519795430024082</v>
      </c>
      <c r="BF49" s="4">
        <f t="shared" si="37"/>
        <v>-3627.0825975577909</v>
      </c>
      <c r="BH49" s="4">
        <f t="shared" si="78"/>
        <v>-45.993480339302572</v>
      </c>
      <c r="BI49" s="11">
        <v>-45.655499561948268</v>
      </c>
      <c r="BJ49" s="11">
        <v>1103.9420986604289</v>
      </c>
      <c r="BK49" s="11">
        <v>16270.369228932575</v>
      </c>
      <c r="BL49" s="4">
        <f t="shared" si="38"/>
        <v>19.267424373000566</v>
      </c>
      <c r="BM49" s="4">
        <f t="shared" si="39"/>
        <v>283.97151356004451</v>
      </c>
      <c r="BN49" s="4">
        <f t="shared" si="40"/>
        <v>10.142382159517979</v>
      </c>
      <c r="BO49" s="4">
        <f t="shared" si="41"/>
        <v>2.2689323933447556E-3</v>
      </c>
      <c r="BP49" s="4">
        <f t="shared" si="42"/>
        <v>1.0342351526502436</v>
      </c>
      <c r="BR49" s="16">
        <f t="shared" si="79"/>
        <v>51.585533944131988</v>
      </c>
      <c r="BS49" s="16">
        <f t="shared" si="80"/>
        <v>2.5730565328400821</v>
      </c>
      <c r="BT49" s="16">
        <f t="shared" si="59"/>
        <v>81.517746353762305</v>
      </c>
      <c r="BU49" s="16">
        <f t="shared" si="60"/>
        <v>2.939369289173301</v>
      </c>
      <c r="BV49" s="16">
        <f t="shared" si="81"/>
        <v>-46.669869605825454</v>
      </c>
      <c r="BW49" s="16">
        <f t="shared" si="82"/>
        <v>1.0970169577771662</v>
      </c>
      <c r="BX49" s="16"/>
      <c r="BY49" s="16">
        <f t="shared" si="83"/>
        <v>51.409005941385615</v>
      </c>
      <c r="BZ49" s="16">
        <f t="shared" si="84"/>
        <v>0.98496549418848289</v>
      </c>
      <c r="CA49" s="16">
        <f t="shared" si="61"/>
        <v>73.695683187059544</v>
      </c>
      <c r="CB49" s="16">
        <f t="shared" si="62"/>
        <v>9.9777178989986801</v>
      </c>
      <c r="CC49" s="16">
        <f t="shared" si="85"/>
        <v>-45.728889548266089</v>
      </c>
      <c r="CD49" s="16">
        <f t="shared" si="86"/>
        <v>1.7612669590489247</v>
      </c>
      <c r="CE49" s="16"/>
      <c r="CF49" s="16">
        <f t="shared" si="43"/>
        <v>17.214833819725392</v>
      </c>
      <c r="CG49" s="16">
        <f t="shared" si="44"/>
        <v>-1.4131448471132848</v>
      </c>
      <c r="CH49" s="16">
        <f t="shared" si="45"/>
        <v>29.561389248704216</v>
      </c>
      <c r="CI49" s="16">
        <f t="shared" si="46"/>
        <v>0.20471664814291213</v>
      </c>
      <c r="CJ49" s="16">
        <f t="shared" si="47"/>
        <v>-15.949275844244887</v>
      </c>
      <c r="CK49" s="16">
        <f t="shared" si="48"/>
        <v>-0.49796162660828736</v>
      </c>
      <c r="CM49" s="16">
        <f t="shared" si="49"/>
        <v>17.09134383113841</v>
      </c>
      <c r="CN49" s="16">
        <f t="shared" si="50"/>
        <v>-2.0549698498794493</v>
      </c>
      <c r="CO49" s="16">
        <f t="shared" si="51"/>
        <v>22.145109510018905</v>
      </c>
      <c r="CP49" s="16">
        <f t="shared" si="52"/>
        <v>7.2626629222160357</v>
      </c>
      <c r="CQ49" s="16">
        <f t="shared" si="53"/>
        <v>-15.008905977369352</v>
      </c>
      <c r="CR49" s="16">
        <f t="shared" si="54"/>
        <v>0.60793908697244703</v>
      </c>
      <c r="CT49" s="11"/>
      <c r="CU49" s="11"/>
    </row>
    <row r="50" spans="1:99" x14ac:dyDescent="0.3">
      <c r="A50" s="9">
        <v>24</v>
      </c>
      <c r="B50" s="9" t="s">
        <v>24</v>
      </c>
      <c r="C50" s="9">
        <v>42</v>
      </c>
      <c r="D50" s="9">
        <v>936.66700000000003</v>
      </c>
      <c r="E50" s="9">
        <v>391.33300000000003</v>
      </c>
      <c r="G50" s="9">
        <v>906.66700000000003</v>
      </c>
      <c r="H50" s="9">
        <v>354</v>
      </c>
      <c r="M50" s="9">
        <v>940.66700000000003</v>
      </c>
      <c r="N50" s="9">
        <v>438.66699999999997</v>
      </c>
      <c r="P50" s="9">
        <v>876.66700000000003</v>
      </c>
      <c r="Q50" s="9">
        <v>435.33300000000003</v>
      </c>
      <c r="S50" s="4">
        <f t="shared" si="64"/>
        <v>66.751257821296733</v>
      </c>
      <c r="T50" s="4">
        <f t="shared" si="65"/>
        <v>27.888214250081958</v>
      </c>
      <c r="V50" s="4">
        <f t="shared" si="66"/>
        <v>64.613317940166198</v>
      </c>
      <c r="W50" s="4">
        <f t="shared" si="67"/>
        <v>25.227690597340402</v>
      </c>
      <c r="Y50" s="4" t="str">
        <f t="shared" si="68"/>
        <v>nan</v>
      </c>
      <c r="Z50" s="4" t="str">
        <f t="shared" si="69"/>
        <v>nan</v>
      </c>
      <c r="AB50" s="4">
        <f t="shared" si="70"/>
        <v>67.036316472114137</v>
      </c>
      <c r="AC50" s="4">
        <f t="shared" si="71"/>
        <v>31.261455794529724</v>
      </c>
      <c r="AE50" s="4">
        <f t="shared" si="72"/>
        <v>62.475378059035648</v>
      </c>
      <c r="AF50" s="4">
        <f t="shared" si="73"/>
        <v>31.02385940907342</v>
      </c>
      <c r="AH50" s="37">
        <f t="shared" si="63"/>
        <v>3.4130884902278344</v>
      </c>
      <c r="AI50" s="37">
        <f t="shared" si="57"/>
        <v>3.3852646796955455</v>
      </c>
      <c r="AJ50" s="37">
        <f t="shared" si="74"/>
        <v>5.3023974110227252</v>
      </c>
      <c r="AL50" s="20">
        <v>0.32800000000000001</v>
      </c>
      <c r="AM50" s="37">
        <f t="shared" si="75"/>
        <v>51.215386110508248</v>
      </c>
      <c r="AN50" s="37" t="str">
        <f t="shared" si="76"/>
        <v>nan</v>
      </c>
      <c r="AO50" s="37">
        <f t="shared" si="32"/>
        <v>51.215386110508248</v>
      </c>
      <c r="AP50" s="37">
        <f t="shared" si="56"/>
        <v>85.169647752931184</v>
      </c>
      <c r="AQ50" s="37">
        <f t="shared" si="77"/>
        <v>-36.25383773744479</v>
      </c>
      <c r="AS50" s="19">
        <v>0.32800000000000001</v>
      </c>
      <c r="AT50" s="4">
        <f t="shared" si="11"/>
        <v>51.215386110508248</v>
      </c>
      <c r="AU50" s="11">
        <v>52.700687181157491</v>
      </c>
      <c r="AV50" s="11">
        <v>-792.0461972161379</v>
      </c>
      <c r="AW50" s="11">
        <v>-191925.86358111072</v>
      </c>
      <c r="AX50" s="4">
        <f t="shared" si="34"/>
        <v>-13.823813969321952</v>
      </c>
      <c r="AY50" s="4">
        <f t="shared" si="35"/>
        <v>-3349.7382392238578</v>
      </c>
      <c r="BA50" s="4">
        <f t="shared" si="58"/>
        <v>85.169647752931184</v>
      </c>
      <c r="BB50" s="11">
        <v>80.636613721645375</v>
      </c>
      <c r="BC50" s="11">
        <v>-1166.8902013701497</v>
      </c>
      <c r="BD50" s="11">
        <v>-284458.53040445736</v>
      </c>
      <c r="BE50" s="4">
        <f t="shared" si="36"/>
        <v>-20.366076023168759</v>
      </c>
      <c r="BF50" s="4">
        <f t="shared" si="37"/>
        <v>-4964.7379409421792</v>
      </c>
      <c r="BH50" s="4">
        <f t="shared" si="78"/>
        <v>-36.25383773744479</v>
      </c>
      <c r="BI50" s="11">
        <v>-36.450071985641877</v>
      </c>
      <c r="BJ50" s="11">
        <v>1181.5364435142492</v>
      </c>
      <c r="BK50" s="11">
        <v>-1840.9991132491455</v>
      </c>
      <c r="BL50" s="4">
        <f t="shared" si="38"/>
        <v>20.621701171627649</v>
      </c>
      <c r="BM50" s="4">
        <f t="shared" si="39"/>
        <v>-32.13149605249356</v>
      </c>
      <c r="BN50" s="4">
        <f t="shared" si="40"/>
        <v>9.2543280759108164</v>
      </c>
      <c r="BO50" s="4">
        <f t="shared" si="41"/>
        <v>-2.5673065345942355E-4</v>
      </c>
      <c r="BP50" s="4">
        <f t="shared" si="42"/>
        <v>0.94367883794273533</v>
      </c>
      <c r="BR50" s="16">
        <f t="shared" si="79"/>
        <v>53.071435328162508</v>
      </c>
      <c r="BS50" s="16">
        <f t="shared" si="80"/>
        <v>1.9795012253551347</v>
      </c>
      <c r="BT50" s="16">
        <f t="shared" si="59"/>
        <v>83.723179230430148</v>
      </c>
      <c r="BU50" s="16">
        <f t="shared" si="60"/>
        <v>2.9152521719809585</v>
      </c>
      <c r="BV50" s="16">
        <f t="shared" si="81"/>
        <v>-34.180786678324068</v>
      </c>
      <c r="BW50" s="16">
        <f t="shared" si="82"/>
        <v>6.1367516841393179</v>
      </c>
      <c r="BX50" s="16"/>
      <c r="BY50" s="16">
        <f t="shared" si="83"/>
        <v>53.972698362808309</v>
      </c>
      <c r="BZ50" s="16">
        <f t="shared" si="84"/>
        <v>3.2448867321628225</v>
      </c>
      <c r="CA50" s="16">
        <f t="shared" si="61"/>
        <v>72.111595191525709</v>
      </c>
      <c r="CB50" s="16">
        <f t="shared" si="62"/>
        <v>16.380314899533815</v>
      </c>
      <c r="CC50" s="16">
        <f t="shared" si="85"/>
        <v>-36.324140518865228</v>
      </c>
      <c r="CD50" s="16">
        <f t="shared" si="86"/>
        <v>1.9334447939261192</v>
      </c>
      <c r="CE50" s="16"/>
      <c r="CF50" s="16">
        <f t="shared" si="43"/>
        <v>18.700735203755912</v>
      </c>
      <c r="CG50" s="16">
        <f t="shared" si="44"/>
        <v>-2.0067001545982324</v>
      </c>
      <c r="CH50" s="16">
        <f t="shared" si="45"/>
        <v>31.766822125372059</v>
      </c>
      <c r="CI50" s="16">
        <f>BU50-BU$74</f>
        <v>0.18059953095056969</v>
      </c>
      <c r="CJ50" s="16">
        <f t="shared" si="47"/>
        <v>-3.4601929167435017</v>
      </c>
      <c r="CK50" s="16">
        <f t="shared" si="48"/>
        <v>4.5417730997538648</v>
      </c>
      <c r="CM50" s="16">
        <f t="shared" si="49"/>
        <v>19.655036252561104</v>
      </c>
      <c r="CN50" s="16">
        <f t="shared" si="50"/>
        <v>0.20495138809489033</v>
      </c>
      <c r="CO50" s="16">
        <f t="shared" si="51"/>
        <v>20.56102151448507</v>
      </c>
      <c r="CP50" s="16">
        <f t="shared" si="52"/>
        <v>13.66525992275117</v>
      </c>
      <c r="CQ50" s="16">
        <f t="shared" si="53"/>
        <v>-5.604156947968491</v>
      </c>
      <c r="CR50" s="16">
        <f t="shared" si="54"/>
        <v>0.78011692184964154</v>
      </c>
      <c r="CT50" s="11"/>
      <c r="CU50" s="11"/>
    </row>
    <row r="51" spans="1:99" x14ac:dyDescent="0.3">
      <c r="A51" s="9">
        <v>58</v>
      </c>
      <c r="B51" s="9" t="s">
        <v>58</v>
      </c>
      <c r="C51" s="9">
        <v>43</v>
      </c>
      <c r="D51" s="9">
        <v>928</v>
      </c>
      <c r="E51" s="9">
        <v>397.33300000000003</v>
      </c>
      <c r="G51" s="9">
        <v>896</v>
      </c>
      <c r="H51" s="9">
        <v>368.66699999999997</v>
      </c>
      <c r="P51" s="9">
        <v>874</v>
      </c>
      <c r="Q51" s="9">
        <v>425.33300000000003</v>
      </c>
      <c r="S51" s="4">
        <f t="shared" si="64"/>
        <v>66.133606989638125</v>
      </c>
      <c r="T51" s="4">
        <f t="shared" si="65"/>
        <v>28.315802226308065</v>
      </c>
      <c r="V51" s="4">
        <f t="shared" si="66"/>
        <v>63.853137783098873</v>
      </c>
      <c r="W51" s="4">
        <f t="shared" si="67"/>
        <v>26.272929405225124</v>
      </c>
      <c r="Y51" s="4" t="str">
        <f t="shared" si="68"/>
        <v>nan</v>
      </c>
      <c r="Z51" s="4" t="str">
        <f t="shared" si="69"/>
        <v>nan</v>
      </c>
      <c r="AB51" s="4" t="str">
        <f t="shared" si="70"/>
        <v>nan</v>
      </c>
      <c r="AC51" s="4" t="str">
        <f t="shared" si="71"/>
        <v>nan</v>
      </c>
      <c r="AE51" s="4">
        <f t="shared" si="72"/>
        <v>62.28531520360314</v>
      </c>
      <c r="AF51" s="4">
        <f t="shared" si="73"/>
        <v>30.311212782029905</v>
      </c>
      <c r="AH51" s="37">
        <f t="shared" si="63"/>
        <v>3.061677508342957</v>
      </c>
      <c r="AI51" s="37"/>
      <c r="AJ51" s="37">
        <f t="shared" si="74"/>
        <v>4.3348602003237051</v>
      </c>
      <c r="AL51" s="20">
        <v>0.33600000000000002</v>
      </c>
      <c r="AM51" s="37">
        <f t="shared" si="75"/>
        <v>41.854380308985498</v>
      </c>
      <c r="AN51" s="37" t="str">
        <f t="shared" si="76"/>
        <v>nan</v>
      </c>
      <c r="AO51" s="37">
        <f t="shared" si="32"/>
        <v>41.854380308985498</v>
      </c>
      <c r="AP51" s="37"/>
      <c r="AQ51" s="37">
        <f t="shared" si="77"/>
        <v>-27.407575437818359</v>
      </c>
      <c r="AS51" s="19">
        <v>0.33600000000000002</v>
      </c>
      <c r="AT51" s="4">
        <f t="shared" si="11"/>
        <v>41.854380308985498</v>
      </c>
      <c r="AU51" s="11">
        <v>39.496914729100538</v>
      </c>
      <c r="AV51" s="11">
        <v>-2466.314837076477</v>
      </c>
      <c r="AW51" s="11">
        <v>-167143.96206922879</v>
      </c>
      <c r="AX51" s="4">
        <f t="shared" si="34"/>
        <v>-43.045314297772045</v>
      </c>
      <c r="AY51" s="4">
        <f t="shared" si="35"/>
        <v>-2917.2124629365571</v>
      </c>
      <c r="BA51" s="4">
        <f>AVERAGE(BA50,BA52)</f>
        <v>57.364747609642571</v>
      </c>
      <c r="BH51" s="4">
        <f t="shared" si="78"/>
        <v>-27.407575437818359</v>
      </c>
      <c r="BI51" s="11">
        <v>-26.750915567800767</v>
      </c>
      <c r="BJ51" s="11">
        <v>1074.4861114493583</v>
      </c>
      <c r="BK51" s="11">
        <v>-49312.392553640537</v>
      </c>
      <c r="BL51" s="4">
        <f t="shared" si="38"/>
        <v>18.753320411742042</v>
      </c>
      <c r="BM51" s="4">
        <f t="shared" si="39"/>
        <v>-860.66361209696197</v>
      </c>
      <c r="BN51" s="4">
        <f t="shared" si="40"/>
        <v>20.175464781576</v>
      </c>
      <c r="BO51" s="4">
        <f t="shared" si="41"/>
        <v>-6.8767022606547263E-3</v>
      </c>
      <c r="BP51" s="4">
        <f t="shared" si="42"/>
        <v>2.0573248542583551</v>
      </c>
      <c r="BR51" s="16">
        <f t="shared" si="79"/>
        <v>44.762257424516363</v>
      </c>
      <c r="BS51" s="16">
        <f t="shared" si="80"/>
        <v>10.129235267196657</v>
      </c>
      <c r="BT51" s="16">
        <f t="shared" si="59"/>
        <v>60.965906815584496</v>
      </c>
      <c r="BU51" s="16">
        <f t="shared" si="60"/>
        <v>7.0662094704447931</v>
      </c>
      <c r="BV51" s="16">
        <f t="shared" si="81"/>
        <v>-30.043271122188759</v>
      </c>
      <c r="BW51" s="16">
        <f t="shared" si="82"/>
        <v>4.4600851842414544</v>
      </c>
      <c r="BX51" s="16"/>
      <c r="BY51" s="16">
        <f t="shared" si="83"/>
        <v>41.988128335011389</v>
      </c>
      <c r="BZ51" s="16">
        <f t="shared" si="84"/>
        <v>7.6293004877702133</v>
      </c>
      <c r="CA51" s="16">
        <f t="shared" si="61"/>
        <v>55.332366116369137</v>
      </c>
      <c r="CB51" s="16">
        <f t="shared" si="62"/>
        <v>9.6195153380492204</v>
      </c>
      <c r="CC51" s="16">
        <f t="shared" si="85"/>
        <v>-27.703656234136396</v>
      </c>
      <c r="CD51" s="16">
        <f t="shared" si="86"/>
        <v>1.6765171158501142</v>
      </c>
      <c r="CE51" s="16"/>
      <c r="CF51" s="16">
        <f t="shared" si="43"/>
        <v>10.391557300109767</v>
      </c>
      <c r="CG51" s="16">
        <f t="shared" si="44"/>
        <v>6.1430338872432904</v>
      </c>
      <c r="CH51" s="16">
        <f t="shared" si="45"/>
        <v>9.0095497105264073</v>
      </c>
      <c r="CI51" s="16">
        <f t="shared" si="46"/>
        <v>4.3315568294144047</v>
      </c>
      <c r="CJ51" s="16">
        <f t="shared" si="47"/>
        <v>0.67732263939180726</v>
      </c>
      <c r="CK51" s="16">
        <f t="shared" si="48"/>
        <v>2.8651065998560008</v>
      </c>
      <c r="CM51" s="16">
        <f t="shared" si="49"/>
        <v>7.6704662247641835</v>
      </c>
      <c r="CN51" s="16">
        <f t="shared" si="50"/>
        <v>4.5893651437022811</v>
      </c>
      <c r="CO51" s="16">
        <f t="shared" si="51"/>
        <v>3.7817924393284983</v>
      </c>
      <c r="CP51" s="16">
        <f t="shared" si="52"/>
        <v>6.904460361266576</v>
      </c>
      <c r="CQ51" s="16">
        <f t="shared" si="53"/>
        <v>3.0163273367603409</v>
      </c>
      <c r="CR51" s="16">
        <f t="shared" si="54"/>
        <v>0.52318924377363651</v>
      </c>
      <c r="CT51" s="11"/>
      <c r="CU51" s="11"/>
    </row>
    <row r="52" spans="1:99" x14ac:dyDescent="0.3">
      <c r="A52" s="9">
        <v>32</v>
      </c>
      <c r="B52" s="9" t="s">
        <v>32</v>
      </c>
      <c r="C52" s="9">
        <v>44</v>
      </c>
      <c r="D52" s="9">
        <v>917.33299999999997</v>
      </c>
      <c r="E52" s="9">
        <v>402</v>
      </c>
      <c r="M52" s="9">
        <v>962</v>
      </c>
      <c r="N52" s="9">
        <v>427.33300000000003</v>
      </c>
      <c r="P52" s="9">
        <v>878.66700000000003</v>
      </c>
      <c r="Q52" s="9">
        <v>416.66699999999997</v>
      </c>
      <c r="S52" s="4">
        <f t="shared" si="64"/>
        <v>65.3734268325708</v>
      </c>
      <c r="T52" s="4">
        <f t="shared" si="65"/>
        <v>28.648394407149272</v>
      </c>
      <c r="V52" s="4" t="str">
        <f t="shared" si="66"/>
        <v>nan</v>
      </c>
      <c r="W52" s="4" t="str">
        <f t="shared" si="67"/>
        <v>nan</v>
      </c>
      <c r="Y52" s="4" t="str">
        <f t="shared" si="68"/>
        <v>nan</v>
      </c>
      <c r="Z52" s="4" t="str">
        <f t="shared" si="69"/>
        <v>nan</v>
      </c>
      <c r="AB52" s="4">
        <f t="shared" si="70"/>
        <v>68.556605521586064</v>
      </c>
      <c r="AC52" s="4">
        <f t="shared" si="71"/>
        <v>30.453742107438607</v>
      </c>
      <c r="AE52" s="4">
        <f t="shared" si="72"/>
        <v>62.617907384444351</v>
      </c>
      <c r="AF52" s="4">
        <f t="shared" si="73"/>
        <v>29.693633215033991</v>
      </c>
      <c r="AH52" s="37"/>
      <c r="AI52" s="37">
        <f>(SQRT(((T52-AC52)^2)+((S52-AB52)^2)))</f>
        <v>3.6594954413335357</v>
      </c>
      <c r="AJ52" s="37">
        <f t="shared" si="74"/>
        <v>2.9471022368610424</v>
      </c>
      <c r="AL52" s="20">
        <v>0.34400000000000003</v>
      </c>
      <c r="AM52" s="37" t="str">
        <f t="shared" si="75"/>
        <v>nan</v>
      </c>
      <c r="AN52" s="37" t="str">
        <f t="shared" si="76"/>
        <v>nan</v>
      </c>
      <c r="AO52" s="37"/>
      <c r="AP52" s="37">
        <f t="shared" si="56"/>
        <v>29.559847466353958</v>
      </c>
      <c r="AQ52" s="37">
        <f t="shared" si="77"/>
        <v>-20.773014068856121</v>
      </c>
      <c r="AS52" s="20">
        <v>0.34400000000000003</v>
      </c>
      <c r="AT52" s="4">
        <f>AVERAGE(AT51,AT53)</f>
        <v>13.462026218882272</v>
      </c>
      <c r="BA52" s="4">
        <f>AP52</f>
        <v>29.559847466353958</v>
      </c>
      <c r="BB52" s="11">
        <v>27.543119223473351</v>
      </c>
      <c r="BC52" s="11">
        <v>-3828.4594683130458</v>
      </c>
      <c r="BD52" s="11">
        <v>56206.121075757095</v>
      </c>
      <c r="BE52" s="4">
        <f t="shared" si="36"/>
        <v>-66.819223001214169</v>
      </c>
      <c r="BF52" s="4">
        <f t="shared" si="37"/>
        <v>980.98187254653874</v>
      </c>
      <c r="BH52" s="4">
        <f t="shared" si="78"/>
        <v>-20.773014068856121</v>
      </c>
      <c r="BI52" s="11">
        <v>-19.258293385886518</v>
      </c>
      <c r="BJ52" s="11">
        <v>392.53812518059311</v>
      </c>
      <c r="BK52" s="11">
        <v>-117582.89558861282</v>
      </c>
      <c r="BL52" s="4">
        <f t="shared" si="38"/>
        <v>6.8510827240070107</v>
      </c>
      <c r="BM52" s="4">
        <f t="shared" si="39"/>
        <v>-2052.2086720500101</v>
      </c>
      <c r="BN52" s="4">
        <f t="shared" si="40"/>
        <v>44.544574491736313</v>
      </c>
      <c r="BO52" s="4">
        <f t="shared" si="41"/>
        <v>-1.639714728967958E-2</v>
      </c>
      <c r="BP52" s="4">
        <f t="shared" si="42"/>
        <v>4.5422824810409752</v>
      </c>
      <c r="BR52" s="16">
        <f t="shared" si="79"/>
        <v>19.339403984866159</v>
      </c>
      <c r="BS52" s="16">
        <f t="shared" si="80"/>
        <v>18.120164446614009</v>
      </c>
      <c r="BT52" s="16">
        <f t="shared" si="59"/>
        <v>29.844408963208309</v>
      </c>
      <c r="BU52" s="16">
        <f t="shared" si="60"/>
        <v>0.51090986842791597</v>
      </c>
      <c r="BV52" s="16">
        <f t="shared" si="81"/>
        <v>-19.07037603950883</v>
      </c>
      <c r="BW52" s="16">
        <f t="shared" si="82"/>
        <v>1.5940664172659154</v>
      </c>
      <c r="BX52" s="16"/>
      <c r="BY52" s="16">
        <f t="shared" si="83"/>
        <v>17.332791381864915</v>
      </c>
      <c r="BZ52" s="16">
        <f t="shared" si="84"/>
        <v>12.817218131710877</v>
      </c>
      <c r="CA52" s="16">
        <f t="shared" si="61"/>
        <v>30.961420985800515</v>
      </c>
      <c r="CB52" s="16">
        <f t="shared" si="62"/>
        <v>3.7788581580232234</v>
      </c>
      <c r="CC52" s="16">
        <f t="shared" si="85"/>
        <v>-19.544992014600037</v>
      </c>
      <c r="CD52" s="16">
        <f t="shared" si="86"/>
        <v>2.7579686399989698</v>
      </c>
      <c r="CE52" s="16"/>
      <c r="CF52" s="16">
        <f t="shared" si="43"/>
        <v>-15.031296139540437</v>
      </c>
      <c r="CG52" s="16">
        <f t="shared" si="44"/>
        <v>14.133963066660641</v>
      </c>
      <c r="CH52" s="16">
        <f t="shared" si="45"/>
        <v>-22.11194814184978</v>
      </c>
      <c r="CI52" s="16">
        <f t="shared" si="46"/>
        <v>-2.2237427726024728</v>
      </c>
      <c r="CJ52" s="16">
        <f t="shared" si="47"/>
        <v>11.650217722071737</v>
      </c>
      <c r="CK52" s="16">
        <f t="shared" si="48"/>
        <v>-9.1216711953823193E-4</v>
      </c>
      <c r="CM52" s="16">
        <f t="shared" si="49"/>
        <v>-16.98487072838229</v>
      </c>
      <c r="CN52" s="16">
        <f t="shared" si="50"/>
        <v>9.777282787642946</v>
      </c>
      <c r="CO52" s="16">
        <f t="shared" si="51"/>
        <v>-20.589152691240123</v>
      </c>
      <c r="CP52" s="16">
        <f t="shared" si="52"/>
        <v>1.0638031812405786</v>
      </c>
      <c r="CQ52" s="16">
        <f t="shared" si="53"/>
        <v>11.1749915562967</v>
      </c>
      <c r="CR52" s="16">
        <f t="shared" si="54"/>
        <v>1.6046407679224921</v>
      </c>
      <c r="CT52" s="11"/>
      <c r="CU52" s="11"/>
    </row>
    <row r="53" spans="1:99" x14ac:dyDescent="0.3">
      <c r="A53" s="9">
        <v>26</v>
      </c>
      <c r="B53" s="9" t="s">
        <v>26</v>
      </c>
      <c r="C53" s="9">
        <v>45</v>
      </c>
      <c r="D53" s="9">
        <v>916.66700000000003</v>
      </c>
      <c r="E53" s="9">
        <v>408.66699999999997</v>
      </c>
      <c r="J53" s="9">
        <v>907.33299999999997</v>
      </c>
      <c r="K53" s="9">
        <v>362.66699999999997</v>
      </c>
      <c r="M53" s="9">
        <v>968</v>
      </c>
      <c r="N53" s="9">
        <v>406</v>
      </c>
      <c r="P53" s="9">
        <v>881.33299999999997</v>
      </c>
      <c r="Q53" s="9">
        <v>418.66699999999997</v>
      </c>
      <c r="S53" s="4">
        <f t="shared" si="64"/>
        <v>65.325964567209709</v>
      </c>
      <c r="T53" s="4">
        <f t="shared" si="65"/>
        <v>29.123515913399181</v>
      </c>
      <c r="V53" s="4" t="str">
        <f t="shared" si="66"/>
        <v>nan</v>
      </c>
      <c r="W53" s="4" t="str">
        <f t="shared" si="67"/>
        <v>nan</v>
      </c>
      <c r="Y53" s="4">
        <f t="shared" si="68"/>
        <v>64.660780205527288</v>
      </c>
      <c r="Z53" s="4">
        <f t="shared" si="69"/>
        <v>25.845341428999017</v>
      </c>
      <c r="AB53" s="4">
        <f t="shared" si="70"/>
        <v>68.984193497812171</v>
      </c>
      <c r="AC53" s="4">
        <f t="shared" si="71"/>
        <v>28.933453057966677</v>
      </c>
      <c r="AE53" s="4">
        <f t="shared" si="72"/>
        <v>62.807898975214151</v>
      </c>
      <c r="AF53" s="4">
        <f t="shared" si="73"/>
        <v>29.836162540442697</v>
      </c>
      <c r="AH53" s="37"/>
      <c r="AI53" s="37">
        <f>(SQRT(((T53-AC53)^2)+((S53-AB53)^2)))</f>
        <v>3.6631629499261957</v>
      </c>
      <c r="AJ53" s="37">
        <f t="shared" si="74"/>
        <v>2.6169676231524992</v>
      </c>
      <c r="AL53" s="20">
        <v>0.35199999999999998</v>
      </c>
      <c r="AM53" s="37" t="str">
        <f t="shared" si="75"/>
        <v>nan</v>
      </c>
      <c r="AN53" s="37">
        <f t="shared" si="76"/>
        <v>78.52967212877904</v>
      </c>
      <c r="AO53" s="37">
        <f t="shared" si="32"/>
        <v>-14.930327871220953</v>
      </c>
      <c r="AP53" s="37">
        <f t="shared" si="56"/>
        <v>-2.9741214093627253</v>
      </c>
      <c r="AQ53" s="37">
        <f t="shared" si="77"/>
        <v>-15.802230690362768</v>
      </c>
      <c r="AS53" s="19">
        <v>0.35199999999999998</v>
      </c>
      <c r="AT53" s="4">
        <f>AO53</f>
        <v>-14.930327871220953</v>
      </c>
      <c r="AU53" s="11">
        <v>-15.964683382726189</v>
      </c>
      <c r="AV53" s="11">
        <v>-2710.5924722120649</v>
      </c>
      <c r="AW53" s="11">
        <v>216622.93133604535</v>
      </c>
      <c r="AX53" s="4">
        <f t="shared" si="34"/>
        <v>-47.308763319873435</v>
      </c>
      <c r="AY53" s="4">
        <f t="shared" si="35"/>
        <v>3780.7833871355911</v>
      </c>
      <c r="BA53" s="4">
        <f>AP53</f>
        <v>-2.9741214093627253</v>
      </c>
      <c r="BB53" s="11">
        <v>-1.05940133437274</v>
      </c>
      <c r="BC53" s="11">
        <v>-2419.045268596431</v>
      </c>
      <c r="BD53" s="11">
        <v>255581.13965814884</v>
      </c>
      <c r="BE53" s="4">
        <f t="shared" si="36"/>
        <v>-42.220304691798312</v>
      </c>
      <c r="BF53" s="4">
        <f t="shared" si="37"/>
        <v>4460.7323930341527</v>
      </c>
      <c r="BH53" s="4">
        <f t="shared" si="78"/>
        <v>-15.802230690362768</v>
      </c>
      <c r="BI53" s="11">
        <v>-20.470305266598309</v>
      </c>
      <c r="BJ53" s="11">
        <v>-806.84030732665281</v>
      </c>
      <c r="BK53" s="11">
        <v>-121425.38965647882</v>
      </c>
      <c r="BL53" s="4">
        <f t="shared" si="38"/>
        <v>-14.08201990065302</v>
      </c>
      <c r="BM53" s="4">
        <f t="shared" si="39"/>
        <v>-2119.2728450226223</v>
      </c>
      <c r="BN53" s="4">
        <f t="shared" si="40"/>
        <v>46.189109275074827</v>
      </c>
      <c r="BO53" s="4">
        <f t="shared" si="41"/>
        <v>-1.6932990031730752E-2</v>
      </c>
      <c r="BP53" s="4">
        <f t="shared" si="42"/>
        <v>4.7099783591822479</v>
      </c>
      <c r="BR53" s="16">
        <f t="shared" si="79"/>
        <v>-17.159054257486286</v>
      </c>
      <c r="BS53" s="16">
        <f t="shared" si="80"/>
        <v>4.6444921177192224</v>
      </c>
      <c r="BT53" s="16">
        <f t="shared" si="59"/>
        <v>5.0155671857570967</v>
      </c>
      <c r="BU53" s="16">
        <f t="shared" si="60"/>
        <v>6.5220446045427227</v>
      </c>
      <c r="BV53" s="16">
        <f t="shared" si="81"/>
        <v>-20.196609952313054</v>
      </c>
      <c r="BW53" s="16">
        <f t="shared" si="82"/>
        <v>4.7882282756559613</v>
      </c>
      <c r="BX53" s="16"/>
      <c r="BY53" s="16">
        <f t="shared" si="83"/>
        <v>-15.73014351727603</v>
      </c>
      <c r="BZ53" s="16">
        <f t="shared" si="84"/>
        <v>2.8746191568388868</v>
      </c>
      <c r="CA53" s="16">
        <f t="shared" si="61"/>
        <v>3.9211644279340332</v>
      </c>
      <c r="CB53" s="16">
        <f t="shared" si="62"/>
        <v>5.4741590008092036</v>
      </c>
      <c r="CC53" s="16">
        <f t="shared" si="85"/>
        <v>-24.073575320839261</v>
      </c>
      <c r="CD53" s="16">
        <f t="shared" si="86"/>
        <v>4.1025078185844217</v>
      </c>
      <c r="CE53" s="16"/>
      <c r="CF53" s="16">
        <f t="shared" si="43"/>
        <v>-51.529754381892886</v>
      </c>
      <c r="CG53" s="16">
        <f t="shared" si="44"/>
        <v>0.65829073776585556</v>
      </c>
      <c r="CH53" s="16">
        <f t="shared" si="45"/>
        <v>-46.94078991930099</v>
      </c>
      <c r="CI53" s="16">
        <f t="shared" si="46"/>
        <v>3.7873919635123339</v>
      </c>
      <c r="CJ53" s="16">
        <f t="shared" si="47"/>
        <v>10.523983809267513</v>
      </c>
      <c r="CK53" s="16">
        <f t="shared" si="48"/>
        <v>3.1932496912705077</v>
      </c>
      <c r="CM53" s="16">
        <f t="shared" si="49"/>
        <v>-50.047805627523232</v>
      </c>
      <c r="CN53" s="16">
        <f t="shared" si="50"/>
        <v>-0.1653161872290454</v>
      </c>
      <c r="CO53" s="16">
        <f t="shared" si="51"/>
        <v>-47.629409249106608</v>
      </c>
      <c r="CP53" s="16">
        <f t="shared" si="52"/>
        <v>2.7591040240265587</v>
      </c>
      <c r="CQ53" s="16">
        <f t="shared" si="53"/>
        <v>6.6464082500574762</v>
      </c>
      <c r="CR53" s="16">
        <f t="shared" si="54"/>
        <v>2.949179946507944</v>
      </c>
      <c r="CT53" s="11"/>
      <c r="CU53" s="11"/>
    </row>
    <row r="54" spans="1:99" x14ac:dyDescent="0.3">
      <c r="A54" s="9">
        <v>21</v>
      </c>
      <c r="B54" s="9" t="s">
        <v>21</v>
      </c>
      <c r="C54" s="9">
        <v>46</v>
      </c>
      <c r="D54" s="9">
        <v>923.33299999999997</v>
      </c>
      <c r="E54" s="9">
        <v>405.33300000000003</v>
      </c>
      <c r="J54" s="9">
        <v>900.66700000000003</v>
      </c>
      <c r="K54" s="9">
        <v>366</v>
      </c>
      <c r="M54" s="9">
        <v>967.33299999999997</v>
      </c>
      <c r="N54" s="9">
        <v>396.66699999999997</v>
      </c>
      <c r="P54" s="9">
        <v>882.66700000000003</v>
      </c>
      <c r="Q54" s="9">
        <v>432</v>
      </c>
      <c r="S54" s="4">
        <f t="shared" si="64"/>
        <v>65.801014808796907</v>
      </c>
      <c r="T54" s="4">
        <f t="shared" si="65"/>
        <v>28.885919527942878</v>
      </c>
      <c r="V54" s="4" t="str">
        <f t="shared" si="66"/>
        <v>nan</v>
      </c>
      <c r="W54" s="4" t="str">
        <f t="shared" si="67"/>
        <v>nan</v>
      </c>
      <c r="Y54" s="4">
        <f t="shared" si="68"/>
        <v>64.185729963940091</v>
      </c>
      <c r="Z54" s="4">
        <f t="shared" si="69"/>
        <v>26.08286654979262</v>
      </c>
      <c r="AB54" s="4">
        <f t="shared" si="70"/>
        <v>68.936659967788373</v>
      </c>
      <c r="AC54" s="4">
        <f t="shared" si="71"/>
        <v>28.268339960946964</v>
      </c>
      <c r="AE54" s="4">
        <f t="shared" si="72"/>
        <v>62.902966035261763</v>
      </c>
      <c r="AF54" s="4">
        <f t="shared" si="73"/>
        <v>30.786334288279814</v>
      </c>
      <c r="AH54" s="37"/>
      <c r="AI54" s="37">
        <f>(SQRT(((T54-AC54)^2)+((S54-AB54)^2)))</f>
        <v>3.1958840849876697</v>
      </c>
      <c r="AJ54" s="37">
        <f t="shared" si="74"/>
        <v>3.4655826285193445</v>
      </c>
      <c r="AL54" s="20">
        <v>0.36</v>
      </c>
      <c r="AM54" s="37" t="str">
        <f t="shared" si="75"/>
        <v>nan</v>
      </c>
      <c r="AN54" s="37">
        <f t="shared" si="76"/>
        <v>60.046910800431213</v>
      </c>
      <c r="AO54" s="37">
        <f t="shared" si="32"/>
        <v>-33.41308919956878</v>
      </c>
      <c r="AP54" s="37">
        <f t="shared" si="56"/>
        <v>-11.142054160590959</v>
      </c>
      <c r="AQ54" s="37">
        <f t="shared" si="77"/>
        <v>-33.255125714644478</v>
      </c>
      <c r="AS54" s="19">
        <v>0.36</v>
      </c>
      <c r="AT54" s="4">
        <f>AO54</f>
        <v>-33.41308919956878</v>
      </c>
      <c r="AU54" s="11">
        <v>-30.129833701697624</v>
      </c>
      <c r="AV54" s="11">
        <v>-0.3826513450739234</v>
      </c>
      <c r="AW54" s="11">
        <v>367813.43736886623</v>
      </c>
      <c r="AX54" s="4">
        <f t="shared" si="34"/>
        <v>-6.6785258587249482E-3</v>
      </c>
      <c r="AY54" s="4">
        <f t="shared" si="35"/>
        <v>6419.5555151646658</v>
      </c>
      <c r="BA54" s="4">
        <f>AP54</f>
        <v>-11.142054160590959</v>
      </c>
      <c r="BB54" s="11">
        <v>-11.161606912445302</v>
      </c>
      <c r="BC54" s="11">
        <v>260.8389604485792</v>
      </c>
      <c r="BD54" s="11">
        <v>322961.7779184914</v>
      </c>
      <c r="BE54" s="4">
        <f t="shared" si="36"/>
        <v>4.5524986773069722</v>
      </c>
      <c r="BF54" s="4">
        <f t="shared" si="37"/>
        <v>5636.746382772395</v>
      </c>
      <c r="BH54" s="4">
        <f t="shared" si="78"/>
        <v>-33.255125714644478</v>
      </c>
      <c r="BI54" s="11">
        <v>-32.167738916278694</v>
      </c>
      <c r="BJ54" s="11">
        <v>-1550.2682016014123</v>
      </c>
      <c r="BK54" s="11">
        <v>-19258.308130598933</v>
      </c>
      <c r="BL54" s="4">
        <f t="shared" si="38"/>
        <v>-27.057284406915876</v>
      </c>
      <c r="BM54" s="4">
        <f t="shared" si="39"/>
        <v>-336.12088524254557</v>
      </c>
      <c r="BN54" s="4">
        <f t="shared" si="40"/>
        <v>17.480865149686799</v>
      </c>
      <c r="BO54" s="4">
        <f t="shared" si="41"/>
        <v>-2.6856058730879389E-3</v>
      </c>
      <c r="BP54" s="4">
        <f t="shared" si="42"/>
        <v>1.78255216104023</v>
      </c>
      <c r="BR54" s="16">
        <f t="shared" si="79"/>
        <v>-30.592659876137464</v>
      </c>
      <c r="BS54" s="16">
        <f t="shared" si="80"/>
        <v>1.8027281326890991</v>
      </c>
      <c r="BT54" s="16">
        <f t="shared" si="59"/>
        <v>-10.525095100369754</v>
      </c>
      <c r="BU54" s="16">
        <f t="shared" si="60"/>
        <v>2.8439742717310814</v>
      </c>
      <c r="BV54" s="16">
        <f t="shared" si="81"/>
        <v>-36.258454622281583</v>
      </c>
      <c r="BW54" s="16">
        <f t="shared" si="82"/>
        <v>2.5565703983810906</v>
      </c>
      <c r="BX54" s="16"/>
      <c r="BY54" s="16">
        <f t="shared" si="83"/>
        <v>-28.902104533004156</v>
      </c>
      <c r="BZ54" s="16">
        <f t="shared" si="84"/>
        <v>2.451843452869253</v>
      </c>
      <c r="CA54" s="16">
        <f t="shared" si="61"/>
        <v>-8.5681897791873585</v>
      </c>
      <c r="CB54" s="16">
        <f t="shared" si="62"/>
        <v>3.8940834649832561</v>
      </c>
      <c r="CC54" s="16">
        <f t="shared" si="85"/>
        <v>-35.69243878830116</v>
      </c>
      <c r="CD54" s="16">
        <f t="shared" si="86"/>
        <v>2.9890653485981167</v>
      </c>
      <c r="CE54" s="16"/>
      <c r="CF54" s="16">
        <f t="shared" si="43"/>
        <v>-64.963360000544057</v>
      </c>
      <c r="CG54" s="16">
        <f t="shared" si="44"/>
        <v>-2.1834732472642679</v>
      </c>
      <c r="CH54" s="16">
        <f t="shared" si="45"/>
        <v>-62.481452205427843</v>
      </c>
      <c r="CI54" s="16">
        <f t="shared" si="46"/>
        <v>0.10932163070069256</v>
      </c>
      <c r="CJ54" s="16">
        <f t="shared" si="47"/>
        <v>-5.5378608607010165</v>
      </c>
      <c r="CK54" s="16">
        <f t="shared" si="48"/>
        <v>0.96159181399563698</v>
      </c>
      <c r="CM54" s="16">
        <f t="shared" si="49"/>
        <v>-63.219766643251361</v>
      </c>
      <c r="CN54" s="16">
        <f t="shared" si="50"/>
        <v>-0.58809189119867922</v>
      </c>
      <c r="CO54" s="16">
        <f t="shared" si="51"/>
        <v>-60.118763456227995</v>
      </c>
      <c r="CP54" s="16">
        <f t="shared" si="52"/>
        <v>1.1790284882006112</v>
      </c>
      <c r="CQ54" s="16">
        <f t="shared" si="53"/>
        <v>-4.9724552174044234</v>
      </c>
      <c r="CR54" s="16">
        <f t="shared" si="54"/>
        <v>1.835737476521639</v>
      </c>
      <c r="CT54" s="11"/>
      <c r="CU54" s="11"/>
    </row>
    <row r="55" spans="1:99" x14ac:dyDescent="0.3">
      <c r="A55" s="9">
        <v>40</v>
      </c>
      <c r="B55" s="9" t="s">
        <v>40</v>
      </c>
      <c r="C55" s="9">
        <v>47</v>
      </c>
      <c r="D55" s="9">
        <v>922.66700000000003</v>
      </c>
      <c r="E55" s="9">
        <v>404</v>
      </c>
      <c r="J55" s="9">
        <v>911.33299999999997</v>
      </c>
      <c r="K55" s="9">
        <v>361.33300000000003</v>
      </c>
      <c r="M55" s="9">
        <v>966.66700000000003</v>
      </c>
      <c r="N55" s="9">
        <v>402.66699999999997</v>
      </c>
      <c r="P55" s="9">
        <v>884</v>
      </c>
      <c r="Q55" s="9">
        <v>447.33300000000003</v>
      </c>
      <c r="S55" s="4">
        <f t="shared" si="64"/>
        <v>65.753552543435816</v>
      </c>
      <c r="T55" s="4">
        <f t="shared" si="65"/>
        <v>28.790923732557975</v>
      </c>
      <c r="V55" s="4" t="str">
        <f t="shared" si="66"/>
        <v>nan</v>
      </c>
      <c r="W55" s="4" t="str">
        <f t="shared" si="67"/>
        <v>nan</v>
      </c>
      <c r="Y55" s="4">
        <f t="shared" si="68"/>
        <v>64.945838856344693</v>
      </c>
      <c r="Z55" s="4">
        <f t="shared" si="69"/>
        <v>25.750274368951416</v>
      </c>
      <c r="AB55" s="4">
        <f t="shared" si="70"/>
        <v>68.889197702427282</v>
      </c>
      <c r="AC55" s="4">
        <f t="shared" si="71"/>
        <v>28.695927937173071</v>
      </c>
      <c r="AE55" s="4">
        <f t="shared" si="72"/>
        <v>62.997961830646659</v>
      </c>
      <c r="AF55" s="4">
        <f t="shared" si="73"/>
        <v>31.879035361525638</v>
      </c>
      <c r="AH55" s="37"/>
      <c r="AI55" s="37">
        <f>(SQRT(((T55-AC55)^2)+((S55-AB55)^2)))</f>
        <v>3.1370837993664473</v>
      </c>
      <c r="AJ55" s="37">
        <f t="shared" si="74"/>
        <v>4.1388058192400345</v>
      </c>
      <c r="AL55" s="20">
        <v>0.36799999999999999</v>
      </c>
      <c r="AM55" s="37" t="str">
        <f t="shared" si="75"/>
        <v>nan</v>
      </c>
      <c r="AN55" s="37">
        <f t="shared" si="76"/>
        <v>75.123592826130931</v>
      </c>
      <c r="AO55" s="37">
        <f t="shared" si="32"/>
        <v>-18.336407173869063</v>
      </c>
      <c r="AP55" s="37">
        <f t="shared" si="56"/>
        <v>-1.7352709281124925</v>
      </c>
      <c r="AQ55" s="37">
        <f t="shared" si="77"/>
        <v>-48.256757624938281</v>
      </c>
      <c r="AS55" s="19">
        <v>0.36799999999999999</v>
      </c>
      <c r="AT55" s="4">
        <f>AO55</f>
        <v>-18.336407173869063</v>
      </c>
      <c r="AU55" s="11">
        <v>-15.970805804538172</v>
      </c>
      <c r="AV55" s="11">
        <v>3174.4228052130075</v>
      </c>
      <c r="AW55" s="11">
        <v>283833.93726494297</v>
      </c>
      <c r="AX55" s="4">
        <f t="shared" si="34"/>
        <v>55.404129801361599</v>
      </c>
      <c r="AY55" s="4">
        <f t="shared" si="35"/>
        <v>4953.8367341722851</v>
      </c>
      <c r="BA55" s="4">
        <f>AP55</f>
        <v>-1.7352709281124925</v>
      </c>
      <c r="BB55" s="11">
        <v>3.1140222310315</v>
      </c>
      <c r="BC55" s="11">
        <v>2748.3434235372119</v>
      </c>
      <c r="BD55" s="11">
        <v>209601.57815807444</v>
      </c>
      <c r="BE55" s="4">
        <f t="shared" si="36"/>
        <v>47.967641716257369</v>
      </c>
      <c r="BF55" s="4">
        <f t="shared" si="37"/>
        <v>3658.2376562346312</v>
      </c>
      <c r="BH55" s="4">
        <f t="shared" si="78"/>
        <v>-48.256757624938281</v>
      </c>
      <c r="BI55" s="11">
        <v>-45.274597670361523</v>
      </c>
      <c r="BJ55" s="11">
        <v>-1114.9732520517646</v>
      </c>
      <c r="BK55" s="11">
        <v>98263.488253867443</v>
      </c>
      <c r="BL55" s="4">
        <f t="shared" si="38"/>
        <v>-19.459954319971914</v>
      </c>
      <c r="BM55" s="4">
        <f t="shared" si="39"/>
        <v>1715.0214045247608</v>
      </c>
      <c r="BN55" s="4">
        <f t="shared" si="40"/>
        <v>38.112418640358364</v>
      </c>
      <c r="BO55" s="4">
        <f t="shared" si="41"/>
        <v>1.3703021022152838E-2</v>
      </c>
      <c r="BP55" s="4">
        <f t="shared" si="42"/>
        <v>3.8863851204216839</v>
      </c>
      <c r="BR55" s="16">
        <f t="shared" si="79"/>
        <v>-16.146360230339642</v>
      </c>
      <c r="BS55" s="16">
        <f t="shared" si="80"/>
        <v>2.431261090628102</v>
      </c>
      <c r="BT55" s="16">
        <f t="shared" si="59"/>
        <v>0.8794046050896972</v>
      </c>
      <c r="BU55" s="16">
        <f t="shared" si="60"/>
        <v>2.7658427505273249</v>
      </c>
      <c r="BV55" s="16">
        <f t="shared" si="81"/>
        <v>-50.875422272400222</v>
      </c>
      <c r="BW55" s="16">
        <f t="shared" si="82"/>
        <v>1.8605664243747744</v>
      </c>
      <c r="BX55" s="16"/>
      <c r="BY55" s="16">
        <f t="shared" si="83"/>
        <v>-13.730761592639482</v>
      </c>
      <c r="BZ55" s="16">
        <f t="shared" si="84"/>
        <v>3.5457900760906504</v>
      </c>
      <c r="CA55" s="16">
        <f t="shared" si="61"/>
        <v>5.7464678701686394</v>
      </c>
      <c r="CB55" s="16">
        <f t="shared" si="62"/>
        <v>3.0329847839717465</v>
      </c>
      <c r="CC55" s="16">
        <f t="shared" si="85"/>
        <v>-47.501107832888714</v>
      </c>
      <c r="CD55" s="16">
        <f t="shared" si="86"/>
        <v>1.7349961477361762</v>
      </c>
      <c r="CE55" s="16"/>
      <c r="CF55" s="16">
        <f t="shared" si="43"/>
        <v>-50.517060354746235</v>
      </c>
      <c r="CG55" s="16">
        <f t="shared" si="44"/>
        <v>-1.5549402893252648</v>
      </c>
      <c r="CH55" s="16">
        <f t="shared" si="45"/>
        <v>-51.076952499968392</v>
      </c>
      <c r="CI55" s="16">
        <f t="shared" si="46"/>
        <v>3.1190109496936014E-2</v>
      </c>
      <c r="CJ55" s="16">
        <f t="shared" si="47"/>
        <v>-20.154828510819655</v>
      </c>
      <c r="CK55" s="16">
        <f t="shared" si="48"/>
        <v>0.26558783998932078</v>
      </c>
      <c r="CM55" s="16">
        <f t="shared" si="49"/>
        <v>-48.048423702886687</v>
      </c>
      <c r="CN55" s="16">
        <f t="shared" si="50"/>
        <v>0.50585473202271825</v>
      </c>
      <c r="CO55" s="16">
        <f t="shared" si="51"/>
        <v>-45.804105806872002</v>
      </c>
      <c r="CP55" s="16">
        <f t="shared" si="52"/>
        <v>0.31792980718910169</v>
      </c>
      <c r="CQ55" s="16">
        <f t="shared" si="53"/>
        <v>-16.781124261991977</v>
      </c>
      <c r="CR55" s="16">
        <f t="shared" si="54"/>
        <v>0.58166827565969847</v>
      </c>
      <c r="CT55" s="11"/>
      <c r="CU55" s="11"/>
    </row>
    <row r="56" spans="1:99" x14ac:dyDescent="0.3">
      <c r="A56" s="9">
        <v>10</v>
      </c>
      <c r="B56" s="9" t="s">
        <v>10</v>
      </c>
      <c r="C56" s="9">
        <v>48</v>
      </c>
      <c r="D56" s="9">
        <v>926.66700000000003</v>
      </c>
      <c r="E56" s="9">
        <v>398.66699999999997</v>
      </c>
      <c r="M56" s="9">
        <v>960</v>
      </c>
      <c r="N56" s="9">
        <v>425.33300000000003</v>
      </c>
      <c r="P56" s="9">
        <v>881.33299999999997</v>
      </c>
      <c r="Q56" s="9">
        <v>448.66699999999997</v>
      </c>
      <c r="S56" s="4">
        <f t="shared" si="64"/>
        <v>66.038611194253221</v>
      </c>
      <c r="T56" s="4">
        <f t="shared" si="65"/>
        <v>28.410869286355666</v>
      </c>
      <c r="V56" s="4" t="str">
        <f t="shared" si="66"/>
        <v>nan</v>
      </c>
      <c r="W56" s="4" t="str">
        <f t="shared" si="67"/>
        <v>nan</v>
      </c>
      <c r="Y56" s="4" t="str">
        <f t="shared" si="68"/>
        <v>nan</v>
      </c>
      <c r="Z56" s="4" t="str">
        <f t="shared" si="69"/>
        <v>nan</v>
      </c>
      <c r="AB56" s="4">
        <f t="shared" si="70"/>
        <v>68.414076196177362</v>
      </c>
      <c r="AC56" s="4">
        <f t="shared" si="71"/>
        <v>30.311212782029905</v>
      </c>
      <c r="AE56" s="4">
        <f t="shared" si="72"/>
        <v>62.807898975214151</v>
      </c>
      <c r="AF56" s="4">
        <f t="shared" si="73"/>
        <v>31.974102421573239</v>
      </c>
      <c r="AH56" s="37"/>
      <c r="AI56" s="37">
        <f>(SQRT(((T56-AC56)^2)+((S56-AB56)^2)))</f>
        <v>3.0420616984074869</v>
      </c>
      <c r="AJ56" s="37">
        <f t="shared" si="74"/>
        <v>4.8097954029418757</v>
      </c>
      <c r="AL56" s="20">
        <v>0.376</v>
      </c>
      <c r="AM56" s="37" t="str">
        <f t="shared" si="75"/>
        <v>nan</v>
      </c>
      <c r="AN56" s="37" t="str">
        <f t="shared" si="76"/>
        <v>nan</v>
      </c>
      <c r="AO56" s="37"/>
      <c r="AP56" s="37">
        <f t="shared" si="56"/>
        <v>38.659389010032591</v>
      </c>
      <c r="AQ56" s="37">
        <f t="shared" si="77"/>
        <v>-47.802032244332324</v>
      </c>
      <c r="AS56" s="20">
        <v>0.376</v>
      </c>
      <c r="AT56" s="4">
        <f>AVERAGE(AT55,AT57)</f>
        <v>20.85470504633858</v>
      </c>
      <c r="BA56" s="4">
        <f>AP56</f>
        <v>38.659389010032591</v>
      </c>
      <c r="BB56" s="11">
        <v>32.811889952779019</v>
      </c>
      <c r="BC56" s="11">
        <v>3614.4643702664221</v>
      </c>
      <c r="BD56" s="11">
        <v>-4448.3381786673299</v>
      </c>
      <c r="BE56" s="4">
        <f t="shared" si="36"/>
        <v>63.084303957172501</v>
      </c>
      <c r="BF56" s="4">
        <f t="shared" si="37"/>
        <v>-77.638147459912702</v>
      </c>
      <c r="BH56" s="4">
        <f t="shared" si="78"/>
        <v>-47.802032244332324</v>
      </c>
      <c r="BI56" s="11">
        <v>-50.00731179644113</v>
      </c>
      <c r="BJ56" s="11">
        <v>21.94768513671076</v>
      </c>
      <c r="BK56" s="11">
        <v>129994.5304284421</v>
      </c>
      <c r="BL56" s="4">
        <f t="shared" si="38"/>
        <v>0.38305936882662456</v>
      </c>
      <c r="BM56" s="4">
        <f t="shared" si="39"/>
        <v>2268.8325655602703</v>
      </c>
      <c r="BN56" s="4">
        <f t="shared" si="40"/>
        <v>49.233666775623348</v>
      </c>
      <c r="BO56" s="4">
        <f t="shared" si="41"/>
        <v>1.8127972198826559E-2</v>
      </c>
      <c r="BP56" s="4">
        <f t="shared" si="42"/>
        <v>5.020436823654256</v>
      </c>
      <c r="BR56" s="16">
        <f t="shared" si="79"/>
        <v>24.229895192436562</v>
      </c>
      <c r="BS56" s="16">
        <f t="shared" si="80"/>
        <v>20.406682315099822</v>
      </c>
      <c r="BT56" s="16">
        <f t="shared" ref="BT56:BT72" si="87">AVERAGE(AP56,AP122,AP188,AP254,AP320)</f>
        <v>41.461526147498141</v>
      </c>
      <c r="BU56" s="16">
        <f t="shared" ref="BU56:BU72" si="88">STDEV(AP56,AP122,AP188,AP254,AP320)</f>
        <v>3.5575111612667967</v>
      </c>
      <c r="BV56" s="16">
        <f t="shared" si="81"/>
        <v>-48.433284923030484</v>
      </c>
      <c r="BW56" s="16">
        <f t="shared" si="82"/>
        <v>1.7833986155017432</v>
      </c>
      <c r="BX56" s="16"/>
      <c r="BY56" s="16">
        <f t="shared" si="83"/>
        <v>23.526041384853585</v>
      </c>
      <c r="BZ56" s="16">
        <f t="shared" si="84"/>
        <v>9.1684822384735831</v>
      </c>
      <c r="CA56" s="16">
        <f t="shared" ref="CA56:CA72" si="89">AVERAGE(BB56,BB122,BB188,BB254,BB320)</f>
        <v>39.584604436393512</v>
      </c>
      <c r="CB56" s="16">
        <f t="shared" ref="CB56:CB72" si="90">STDEV(BB56,BB122,BB188,BB254,BB320)</f>
        <v>4.131773506670263</v>
      </c>
      <c r="CC56" s="16">
        <f t="shared" si="85"/>
        <v>-50.275207388419474</v>
      </c>
      <c r="CD56" s="16">
        <f t="shared" si="86"/>
        <v>0.97152686622086348</v>
      </c>
      <c r="CE56" s="16"/>
      <c r="CF56" s="16">
        <f t="shared" si="43"/>
        <v>-10.140804931970035</v>
      </c>
      <c r="CG56" s="16">
        <f t="shared" si="44"/>
        <v>16.420480935146454</v>
      </c>
      <c r="CH56" s="16">
        <f t="shared" si="45"/>
        <v>-10.494830957559948</v>
      </c>
      <c r="CI56" s="16">
        <f t="shared" si="46"/>
        <v>0.82285852023640782</v>
      </c>
      <c r="CJ56" s="16">
        <f t="shared" si="47"/>
        <v>-17.712691161449918</v>
      </c>
      <c r="CK56" s="16">
        <f t="shared" si="48"/>
        <v>0.18842003111628958</v>
      </c>
      <c r="CM56" s="16">
        <f t="shared" si="49"/>
        <v>-10.791620725393621</v>
      </c>
      <c r="CN56" s="16">
        <f t="shared" si="50"/>
        <v>6.1285468944056509</v>
      </c>
      <c r="CO56" s="16">
        <f t="shared" si="51"/>
        <v>-11.965969240647127</v>
      </c>
      <c r="CP56" s="16">
        <f t="shared" si="52"/>
        <v>1.4167185298876181</v>
      </c>
      <c r="CQ56" s="16">
        <f t="shared" si="53"/>
        <v>-19.555223817522737</v>
      </c>
      <c r="CR56" s="16">
        <f t="shared" si="54"/>
        <v>-0.18180100585561421</v>
      </c>
      <c r="CT56" s="11"/>
      <c r="CU56" s="11"/>
    </row>
    <row r="57" spans="1:99" x14ac:dyDescent="0.3">
      <c r="A57" s="9">
        <v>38</v>
      </c>
      <c r="B57" s="9" t="s">
        <v>38</v>
      </c>
      <c r="C57" s="9">
        <v>49</v>
      </c>
      <c r="D57" s="9">
        <v>930.66700000000003</v>
      </c>
      <c r="E57" s="9">
        <v>394</v>
      </c>
      <c r="G57" s="9">
        <v>908</v>
      </c>
      <c r="H57" s="9">
        <v>354.66699999999997</v>
      </c>
      <c r="P57" s="9">
        <v>882</v>
      </c>
      <c r="Q57" s="9">
        <v>446</v>
      </c>
      <c r="S57" s="4">
        <f t="shared" si="64"/>
        <v>66.323669845070626</v>
      </c>
      <c r="T57" s="4">
        <f t="shared" si="65"/>
        <v>28.078277105514459</v>
      </c>
      <c r="V57" s="4">
        <f t="shared" si="66"/>
        <v>64.708313735551087</v>
      </c>
      <c r="W57" s="4">
        <f t="shared" si="67"/>
        <v>25.275224127364204</v>
      </c>
      <c r="Y57" s="4" t="str">
        <f t="shared" si="68"/>
        <v>nan</v>
      </c>
      <c r="Z57" s="4" t="str">
        <f t="shared" si="69"/>
        <v>nan</v>
      </c>
      <c r="AB57" s="4" t="str">
        <f t="shared" si="70"/>
        <v>nan</v>
      </c>
      <c r="AC57" s="4" t="str">
        <f t="shared" si="71"/>
        <v>nan</v>
      </c>
      <c r="AE57" s="4">
        <f t="shared" si="72"/>
        <v>62.855432505237957</v>
      </c>
      <c r="AF57" s="4">
        <f t="shared" si="73"/>
        <v>31.784039566140734</v>
      </c>
      <c r="AH57" s="37">
        <f>(SQRT(((T57-W57)^2)+((S57-V57)^2)))</f>
        <v>3.2351941763793892</v>
      </c>
      <c r="AI57" s="37"/>
      <c r="AJ57" s="37">
        <f t="shared" si="74"/>
        <v>5.0755635805294066</v>
      </c>
      <c r="AL57" s="20">
        <v>0.38400000000000001</v>
      </c>
      <c r="AM57" s="37">
        <f t="shared" si="75"/>
        <v>60.045817266546223</v>
      </c>
      <c r="AN57" s="37" t="str">
        <f t="shared" si="76"/>
        <v>nan</v>
      </c>
      <c r="AO57" s="37">
        <f t="shared" si="32"/>
        <v>60.045817266546223</v>
      </c>
      <c r="AP57" s="37"/>
      <c r="AQ57" s="37">
        <f t="shared" si="77"/>
        <v>-46.89632251522589</v>
      </c>
      <c r="AS57" s="19">
        <v>0.38400000000000001</v>
      </c>
      <c r="AT57" s="4">
        <f t="shared" ref="AT57:AT72" si="91">AO57</f>
        <v>60.045817266546223</v>
      </c>
      <c r="AU57" s="11">
        <v>56.68456661594638</v>
      </c>
      <c r="AV57" s="11">
        <v>3222.5037380793988</v>
      </c>
      <c r="AW57" s="11">
        <v>-242659.06202927636</v>
      </c>
      <c r="AX57" s="4">
        <f t="shared" si="34"/>
        <v>56.243300387310477</v>
      </c>
      <c r="AY57" s="4">
        <f t="shared" si="35"/>
        <v>-4235.1995922120259</v>
      </c>
      <c r="BA57" s="4">
        <f>AVERAGE(BA56,BA58)</f>
        <v>58.160411178339956</v>
      </c>
      <c r="BH57" s="4">
        <f t="shared" si="78"/>
        <v>-46.89632251522589</v>
      </c>
      <c r="BI57" s="11">
        <v>-44.923434691494805</v>
      </c>
      <c r="BJ57" s="11">
        <v>964.93933359385142</v>
      </c>
      <c r="BK57" s="11">
        <v>73945.268710130986</v>
      </c>
      <c r="BL57" s="4">
        <f t="shared" si="38"/>
        <v>16.841368453212635</v>
      </c>
      <c r="BM57" s="4">
        <f t="shared" si="39"/>
        <v>1290.5884052637264</v>
      </c>
      <c r="BN57" s="4">
        <f t="shared" si="40"/>
        <v>28.674112387487401</v>
      </c>
      <c r="BO57" s="4">
        <f t="shared" si="41"/>
        <v>1.0311801358057173E-2</v>
      </c>
      <c r="BP57" s="4">
        <f t="shared" si="42"/>
        <v>2.9239457294905038</v>
      </c>
      <c r="BR57" s="16">
        <f t="shared" si="79"/>
        <v>59.977786067245859</v>
      </c>
      <c r="BS57" s="16">
        <f t="shared" si="80"/>
        <v>2.4037597977725853</v>
      </c>
      <c r="BT57" s="16">
        <f t="shared" si="87"/>
        <v>80.884466689527557</v>
      </c>
      <c r="BU57" s="16">
        <f t="shared" si="88"/>
        <v>3.1132954230671142</v>
      </c>
      <c r="BV57" s="16">
        <f t="shared" si="81"/>
        <v>-45.163232841055965</v>
      </c>
      <c r="BW57" s="16">
        <f t="shared" si="82"/>
        <v>1.9117676115111946</v>
      </c>
      <c r="BX57" s="16"/>
      <c r="BY57" s="16">
        <f t="shared" si="83"/>
        <v>57.141924829448712</v>
      </c>
      <c r="BZ57" s="16">
        <f t="shared" si="84"/>
        <v>4.4025908925985853</v>
      </c>
      <c r="CA57" s="16">
        <f t="shared" si="89"/>
        <v>71.20111243734749</v>
      </c>
      <c r="CB57" s="16">
        <f t="shared" si="90"/>
        <v>1.6084275573329765</v>
      </c>
      <c r="CC57" s="16">
        <f t="shared" si="85"/>
        <v>-44.256115506653899</v>
      </c>
      <c r="CD57" s="16">
        <f t="shared" si="86"/>
        <v>1.0594572488965974</v>
      </c>
      <c r="CE57" s="16"/>
      <c r="CF57" s="16">
        <f t="shared" si="43"/>
        <v>25.607085942839262</v>
      </c>
      <c r="CG57" s="16">
        <f t="shared" si="44"/>
        <v>-1.5824415821807816</v>
      </c>
      <c r="CH57" s="16">
        <f t="shared" si="45"/>
        <v>28.928109584469468</v>
      </c>
      <c r="CI57" s="16">
        <f t="shared" si="46"/>
        <v>0.3786427820367253</v>
      </c>
      <c r="CJ57" s="16">
        <f t="shared" si="47"/>
        <v>-14.442639079475398</v>
      </c>
      <c r="CK57" s="16">
        <f t="shared" si="48"/>
        <v>0.31678902712574097</v>
      </c>
      <c r="CM57" s="16">
        <f t="shared" si="49"/>
        <v>22.824262719201506</v>
      </c>
      <c r="CN57" s="16">
        <f t="shared" si="50"/>
        <v>1.3626555485306531</v>
      </c>
      <c r="CO57" s="16">
        <f t="shared" si="51"/>
        <v>19.650538760306851</v>
      </c>
      <c r="CP57" s="16">
        <f t="shared" si="52"/>
        <v>-1.1066274194496684</v>
      </c>
      <c r="CQ57" s="16">
        <f t="shared" si="53"/>
        <v>-13.536131935757162</v>
      </c>
      <c r="CR57" s="16">
        <f t="shared" si="54"/>
        <v>-9.3870623179880264E-2</v>
      </c>
      <c r="CT57" s="11"/>
      <c r="CU57" s="11"/>
    </row>
    <row r="58" spans="1:99" x14ac:dyDescent="0.3">
      <c r="A58" s="9">
        <v>62</v>
      </c>
      <c r="B58" s="9" t="s">
        <v>62</v>
      </c>
      <c r="C58" s="9">
        <v>50</v>
      </c>
      <c r="D58" s="9">
        <v>937.33299999999997</v>
      </c>
      <c r="E58" s="9">
        <v>399.33300000000003</v>
      </c>
      <c r="G58" s="9">
        <v>924</v>
      </c>
      <c r="H58" s="9">
        <v>351.33300000000003</v>
      </c>
      <c r="M58" s="9">
        <v>928</v>
      </c>
      <c r="N58" s="9">
        <v>442</v>
      </c>
      <c r="P58" s="9">
        <v>879.33299999999997</v>
      </c>
      <c r="Q58" s="9">
        <v>439.33300000000003</v>
      </c>
      <c r="S58" s="4">
        <f t="shared" si="64"/>
        <v>66.798720086657823</v>
      </c>
      <c r="T58" s="4">
        <f t="shared" si="65"/>
        <v>28.458331551716768</v>
      </c>
      <c r="V58" s="4">
        <f t="shared" si="66"/>
        <v>65.84854833882072</v>
      </c>
      <c r="W58" s="4">
        <f t="shared" si="67"/>
        <v>25.037627741907901</v>
      </c>
      <c r="Y58" s="4" t="str">
        <f t="shared" si="68"/>
        <v>nan</v>
      </c>
      <c r="Z58" s="4" t="str">
        <f t="shared" si="69"/>
        <v>nan</v>
      </c>
      <c r="AB58" s="4">
        <f t="shared" si="70"/>
        <v>66.133606989638125</v>
      </c>
      <c r="AC58" s="4">
        <f t="shared" si="71"/>
        <v>31.49898091532333</v>
      </c>
      <c r="AE58" s="4">
        <f t="shared" si="72"/>
        <v>62.665369649805449</v>
      </c>
      <c r="AF58" s="4">
        <f t="shared" si="73"/>
        <v>31.308918059890825</v>
      </c>
      <c r="AH58" s="37">
        <f>(SQRT(((T58-W58)^2)+((S58-V58)^2)))</f>
        <v>3.5502170222155027</v>
      </c>
      <c r="AI58" s="37">
        <f>(SQRT(((T58-AC58)^2)+((S58-AB58)^2)))</f>
        <v>3.1125430092174029</v>
      </c>
      <c r="AJ58" s="37">
        <f t="shared" si="74"/>
        <v>5.0209988323451817</v>
      </c>
      <c r="AL58" s="20">
        <v>0.39200000000000002</v>
      </c>
      <c r="AM58" s="37">
        <f t="shared" si="75"/>
        <v>74.476258389305457</v>
      </c>
      <c r="AN58" s="37" t="str">
        <f t="shared" si="76"/>
        <v>nan</v>
      </c>
      <c r="AO58" s="37">
        <f t="shared" si="32"/>
        <v>74.476258389305457</v>
      </c>
      <c r="AP58" s="38">
        <f>(ATAN((T58-AC58)/((IF(S58=AB58,S58+0.0001,S58))-AB58))*(180/PI()))*-1</f>
        <v>77.661433346647328</v>
      </c>
      <c r="AQ58" s="37">
        <f t="shared" si="77"/>
        <v>-34.592288687509999</v>
      </c>
      <c r="AS58" s="19">
        <v>0.39200000000000002</v>
      </c>
      <c r="AT58" s="4">
        <f t="shared" si="91"/>
        <v>74.476258389305457</v>
      </c>
      <c r="AU58" s="11">
        <v>72.220995852384178</v>
      </c>
      <c r="AV58" s="11">
        <v>658.41538371681804</v>
      </c>
      <c r="AW58" s="11">
        <v>-287823.07576870051</v>
      </c>
      <c r="AX58" s="4">
        <f t="shared" si="34"/>
        <v>11.491516291640336</v>
      </c>
      <c r="AY58" s="4">
        <f t="shared" si="35"/>
        <v>-5023.4603353809343</v>
      </c>
      <c r="BA58" s="4">
        <f>AP58</f>
        <v>77.661433346647328</v>
      </c>
      <c r="BB58" s="11">
        <v>75.646612136086716</v>
      </c>
      <c r="BC58" s="11">
        <v>785.78672399609263</v>
      </c>
      <c r="BD58" s="11">
        <v>-238874.50838131653</v>
      </c>
      <c r="BE58" s="4">
        <f t="shared" si="36"/>
        <v>13.71456555219175</v>
      </c>
      <c r="BF58" s="4">
        <f t="shared" si="37"/>
        <v>-4169.1466703367641</v>
      </c>
      <c r="BH58" s="4">
        <f t="shared" si="78"/>
        <v>-34.592288687509999</v>
      </c>
      <c r="BI58" s="11">
        <v>-34.568281725624963</v>
      </c>
      <c r="BJ58" s="11">
        <v>1205.0720406941953</v>
      </c>
      <c r="BK58" s="11">
        <v>-5365.3593219058475</v>
      </c>
      <c r="BL58" s="4">
        <f t="shared" si="38"/>
        <v>21.032474833840801</v>
      </c>
      <c r="BM58" s="4">
        <f t="shared" si="39"/>
        <v>-93.643185719827386</v>
      </c>
      <c r="BN58" s="4">
        <f t="shared" si="40"/>
        <v>9.8120440916756326</v>
      </c>
      <c r="BO58" s="4">
        <f t="shared" si="41"/>
        <v>-7.4820905390142077E-4</v>
      </c>
      <c r="BP58" s="4">
        <f t="shared" si="42"/>
        <v>1.00055004429525</v>
      </c>
      <c r="BR58" s="16">
        <f t="shared" si="79"/>
        <v>74.404660638419898</v>
      </c>
      <c r="BS58" s="16">
        <f t="shared" si="80"/>
        <v>4.3259877148010197</v>
      </c>
      <c r="BT58" s="16">
        <f t="shared" si="87"/>
        <v>77.189493681886205</v>
      </c>
      <c r="BU58" s="16">
        <f t="shared" si="88"/>
        <v>1.093398768871807</v>
      </c>
      <c r="BV58" s="16">
        <f t="shared" si="81"/>
        <v>-34.718505391192444</v>
      </c>
      <c r="BW58" s="16">
        <f t="shared" si="82"/>
        <v>0.64824097752680243</v>
      </c>
      <c r="BX58" s="16"/>
      <c r="BY58" s="16">
        <f t="shared" si="83"/>
        <v>72.314407179059941</v>
      </c>
      <c r="BZ58" s="16">
        <f t="shared" si="84"/>
        <v>2.8946180809296194</v>
      </c>
      <c r="CA58" s="16">
        <f t="shared" si="89"/>
        <v>81.6432207785858</v>
      </c>
      <c r="CB58" s="16">
        <f t="shared" si="90"/>
        <v>3.6630443908930652</v>
      </c>
      <c r="CC58" s="16">
        <f t="shared" si="85"/>
        <v>-34.791862197191691</v>
      </c>
      <c r="CD58" s="16">
        <f t="shared" si="86"/>
        <v>0.74086261549389243</v>
      </c>
      <c r="CE58" s="16"/>
      <c r="CF58" s="16">
        <f t="shared" si="43"/>
        <v>40.033960514013302</v>
      </c>
      <c r="CG58" s="16">
        <f t="shared" si="44"/>
        <v>0.33978633484765286</v>
      </c>
      <c r="CH58" s="16">
        <f t="shared" si="45"/>
        <v>25.233136576828116</v>
      </c>
      <c r="CI58" s="16">
        <f t="shared" si="46"/>
        <v>-1.6412538721585819</v>
      </c>
      <c r="CJ58" s="16">
        <f t="shared" si="47"/>
        <v>-3.9979116296118775</v>
      </c>
      <c r="CK58" s="16">
        <f t="shared" si="48"/>
        <v>-0.94673760685865116</v>
      </c>
      <c r="CM58" s="16">
        <f t="shared" si="49"/>
        <v>37.996745068812736</v>
      </c>
      <c r="CN58" s="16">
        <f t="shared" si="50"/>
        <v>-0.14531726313831284</v>
      </c>
      <c r="CO58" s="16">
        <f t="shared" si="51"/>
        <v>30.092647101545161</v>
      </c>
      <c r="CP58" s="16">
        <f t="shared" si="52"/>
        <v>0.94798941411042037</v>
      </c>
      <c r="CQ58" s="16">
        <f t="shared" si="53"/>
        <v>-4.0718786262949536</v>
      </c>
      <c r="CR58" s="16">
        <f t="shared" si="54"/>
        <v>-0.41246525658258526</v>
      </c>
      <c r="CT58" s="11"/>
      <c r="CU58" s="11"/>
    </row>
    <row r="59" spans="1:99" x14ac:dyDescent="0.3">
      <c r="A59" s="9">
        <v>13</v>
      </c>
      <c r="B59" s="9" t="s">
        <v>13</v>
      </c>
      <c r="C59" s="9">
        <v>51</v>
      </c>
      <c r="D59" s="9">
        <v>942.66700000000003</v>
      </c>
      <c r="E59" s="9">
        <v>398.66699999999997</v>
      </c>
      <c r="G59" s="9">
        <v>921.33299999999997</v>
      </c>
      <c r="H59" s="9">
        <v>352.66699999999997</v>
      </c>
      <c r="M59" s="9">
        <v>930.66700000000003</v>
      </c>
      <c r="N59" s="9">
        <v>442</v>
      </c>
      <c r="P59" s="9">
        <v>879.33299999999997</v>
      </c>
      <c r="Q59" s="9">
        <v>424.66699999999997</v>
      </c>
      <c r="S59" s="4">
        <f t="shared" si="64"/>
        <v>67.17884579752284</v>
      </c>
      <c r="T59" s="4">
        <f t="shared" si="65"/>
        <v>28.410869286355666</v>
      </c>
      <c r="V59" s="4">
        <f t="shared" si="66"/>
        <v>65.658485483388205</v>
      </c>
      <c r="W59" s="4">
        <f t="shared" si="67"/>
        <v>25.132694801955502</v>
      </c>
      <c r="Y59" s="4" t="str">
        <f t="shared" si="68"/>
        <v>nan</v>
      </c>
      <c r="Z59" s="4" t="str">
        <f t="shared" si="69"/>
        <v>nan</v>
      </c>
      <c r="AB59" s="4">
        <f t="shared" si="70"/>
        <v>66.323669845070626</v>
      </c>
      <c r="AC59" s="4">
        <f t="shared" si="71"/>
        <v>31.49898091532333</v>
      </c>
      <c r="AE59" s="4">
        <f t="shared" si="72"/>
        <v>62.665369649805449</v>
      </c>
      <c r="AF59" s="4">
        <f t="shared" si="73"/>
        <v>30.263750516668804</v>
      </c>
      <c r="AH59" s="37">
        <f>(SQRT(((T59-W59)^2)+((S59-V59)^2)))</f>
        <v>3.6135748829888454</v>
      </c>
      <c r="AI59" s="37">
        <f>(SQRT(((T59-AC59)^2)+((S59-AB59)^2)))</f>
        <v>3.2043344617280303</v>
      </c>
      <c r="AJ59" s="37">
        <f t="shared" si="74"/>
        <v>4.8789994660442986</v>
      </c>
      <c r="AL59" s="20">
        <v>0.4</v>
      </c>
      <c r="AM59" s="37">
        <f t="shared" si="75"/>
        <v>65.118949755007066</v>
      </c>
      <c r="AN59" s="37" t="str">
        <f t="shared" si="76"/>
        <v>nan</v>
      </c>
      <c r="AO59" s="37">
        <f t="shared" si="32"/>
        <v>65.118949755007066</v>
      </c>
      <c r="AP59" s="38">
        <f>(ATAN((T59-AC59)/((IF(S59=AB59,S59+0.0001,S59))-AB59))*(180/PI()))*-1</f>
        <v>74.521248476547029</v>
      </c>
      <c r="AQ59" s="37">
        <f t="shared" si="77"/>
        <v>-22.319228510244951</v>
      </c>
      <c r="AS59" s="19">
        <v>0.4</v>
      </c>
      <c r="AT59" s="4">
        <f t="shared" si="91"/>
        <v>65.118949755007066</v>
      </c>
      <c r="AU59" s="11">
        <v>67.219213255784311</v>
      </c>
      <c r="AV59" s="11">
        <v>-1382.6656929536098</v>
      </c>
      <c r="AW59" s="11">
        <v>-226009.01938915072</v>
      </c>
      <c r="AX59" s="4">
        <f t="shared" si="34"/>
        <v>-24.132068796409452</v>
      </c>
      <c r="AY59" s="4">
        <f t="shared" si="35"/>
        <v>-3944.6015275443842</v>
      </c>
      <c r="BA59" s="4">
        <f>AP59</f>
        <v>74.521248476547029</v>
      </c>
      <c r="BB59" s="11">
        <v>73.518043083243128</v>
      </c>
      <c r="BC59" s="11">
        <v>-1144.8223063379705</v>
      </c>
      <c r="BD59" s="11">
        <v>-212325.08804319473</v>
      </c>
      <c r="BE59" s="4">
        <f t="shared" si="36"/>
        <v>-19.980918595872733</v>
      </c>
      <c r="BF59" s="4">
        <f t="shared" si="37"/>
        <v>-3705.7718709405931</v>
      </c>
      <c r="BH59" s="4">
        <f t="shared" si="78"/>
        <v>-22.319228510244951</v>
      </c>
      <c r="BI59" s="11">
        <v>-25.642281124582073</v>
      </c>
      <c r="BJ59" s="11">
        <v>879.09358036590356</v>
      </c>
      <c r="BK59" s="11">
        <v>-35154.987919819025</v>
      </c>
      <c r="BL59" s="4">
        <f t="shared" si="38"/>
        <v>15.343077410530395</v>
      </c>
      <c r="BM59" s="4">
        <f t="shared" si="39"/>
        <v>-613.5702876996744</v>
      </c>
      <c r="BN59" s="4">
        <f t="shared" si="40"/>
        <v>14.260819623132656</v>
      </c>
      <c r="BO59" s="4">
        <f t="shared" si="41"/>
        <v>-4.9024265987203984E-3</v>
      </c>
      <c r="BP59" s="4">
        <f t="shared" si="42"/>
        <v>1.4541988980376919</v>
      </c>
      <c r="BR59" s="16">
        <f t="shared" si="79"/>
        <v>63.924612853067345</v>
      </c>
      <c r="BS59" s="16">
        <f t="shared" si="80"/>
        <v>1.9592407723369918</v>
      </c>
      <c r="BT59" s="16">
        <f t="shared" si="87"/>
        <v>77.010875621091856</v>
      </c>
      <c r="BU59" s="16">
        <f t="shared" si="88"/>
        <v>1.9453144401371469</v>
      </c>
      <c r="BV59" s="16">
        <f t="shared" si="81"/>
        <v>-24.560764169721942</v>
      </c>
      <c r="BW59" s="16">
        <f t="shared" si="82"/>
        <v>1.5013574915225152</v>
      </c>
      <c r="BX59" s="16"/>
      <c r="BY59" s="16">
        <f t="shared" si="83"/>
        <v>66.25253526326803</v>
      </c>
      <c r="BZ59" s="16">
        <f t="shared" si="84"/>
        <v>1.4220913492931222</v>
      </c>
      <c r="CA59" s="16">
        <f t="shared" si="89"/>
        <v>82.073661123803973</v>
      </c>
      <c r="CB59" s="16">
        <f t="shared" si="90"/>
        <v>4.8975784789165928</v>
      </c>
      <c r="CC59" s="16">
        <f t="shared" si="85"/>
        <v>-26.568254573676718</v>
      </c>
      <c r="CD59" s="16">
        <f t="shared" si="86"/>
        <v>0.75888610668349721</v>
      </c>
      <c r="CE59" s="16"/>
      <c r="CF59" s="16">
        <f t="shared" si="43"/>
        <v>29.553912728660748</v>
      </c>
      <c r="CG59" s="16">
        <f t="shared" si="44"/>
        <v>-2.0269606076163749</v>
      </c>
      <c r="CH59" s="16">
        <f t="shared" si="45"/>
        <v>25.054518516033767</v>
      </c>
      <c r="CI59" s="16">
        <f t="shared" si="46"/>
        <v>-0.78933820089324191</v>
      </c>
      <c r="CJ59" s="16">
        <f t="shared" si="47"/>
        <v>6.1598295918586246</v>
      </c>
      <c r="CK59" s="16">
        <f t="shared" si="48"/>
        <v>-9.3621092862938404E-2</v>
      </c>
      <c r="CM59" s="16">
        <f t="shared" si="49"/>
        <v>31.934873153020824</v>
      </c>
      <c r="CN59" s="16">
        <f t="shared" si="50"/>
        <v>-1.61784399477481</v>
      </c>
      <c r="CO59" s="16">
        <f t="shared" si="51"/>
        <v>30.523087446763334</v>
      </c>
      <c r="CP59" s="16">
        <f t="shared" si="52"/>
        <v>2.182523502133948</v>
      </c>
      <c r="CQ59" s="16">
        <f t="shared" si="53"/>
        <v>4.1517289972200189</v>
      </c>
      <c r="CR59" s="16">
        <f t="shared" si="54"/>
        <v>-0.39444176539298048</v>
      </c>
      <c r="CT59" s="11"/>
      <c r="CU59" s="11"/>
    </row>
    <row r="60" spans="1:99" x14ac:dyDescent="0.3">
      <c r="A60" s="9">
        <v>44</v>
      </c>
      <c r="B60" s="9" t="s">
        <v>44</v>
      </c>
      <c r="C60" s="9">
        <v>52</v>
      </c>
      <c r="D60" s="9">
        <v>936</v>
      </c>
      <c r="E60" s="9">
        <v>390.66699999999997</v>
      </c>
      <c r="G60" s="9">
        <v>900</v>
      </c>
      <c r="H60" s="9">
        <v>358</v>
      </c>
      <c r="P60" s="9">
        <v>879.33299999999997</v>
      </c>
      <c r="Q60" s="9">
        <v>414</v>
      </c>
      <c r="S60" s="4">
        <f t="shared" si="64"/>
        <v>66.703724291272934</v>
      </c>
      <c r="T60" s="4">
        <f t="shared" si="65"/>
        <v>27.840751984720857</v>
      </c>
      <c r="V60" s="4">
        <f t="shared" si="66"/>
        <v>64.138196433916278</v>
      </c>
      <c r="W60" s="4">
        <f t="shared" si="67"/>
        <v>25.51274924815781</v>
      </c>
      <c r="Y60" s="4" t="str">
        <f t="shared" si="68"/>
        <v>nan</v>
      </c>
      <c r="Z60" s="4" t="str">
        <f t="shared" si="69"/>
        <v>nan</v>
      </c>
      <c r="AB60" s="4" t="str">
        <f t="shared" si="70"/>
        <v>nan</v>
      </c>
      <c r="AC60" s="4" t="str">
        <f t="shared" si="71"/>
        <v>nan</v>
      </c>
      <c r="AE60" s="4">
        <f t="shared" si="72"/>
        <v>62.665369649805449</v>
      </c>
      <c r="AF60" s="4">
        <f t="shared" si="73"/>
        <v>29.50357035960149</v>
      </c>
      <c r="AH60" s="37">
        <f>(SQRT(((T60-W60)^2)+((S60-V60)^2)))</f>
        <v>3.4643224342312697</v>
      </c>
      <c r="AI60" s="37"/>
      <c r="AJ60" s="37">
        <f t="shared" si="74"/>
        <v>4.3672958633578576</v>
      </c>
      <c r="AL60" s="20">
        <v>0.40800000000000003</v>
      </c>
      <c r="AM60" s="37">
        <f t="shared" si="75"/>
        <v>42.221124085508173</v>
      </c>
      <c r="AN60" s="37" t="str">
        <f t="shared" si="76"/>
        <v>nan</v>
      </c>
      <c r="AO60" s="37">
        <f t="shared" si="32"/>
        <v>42.221124085508173</v>
      </c>
      <c r="AP60" s="37"/>
      <c r="AQ60" s="37">
        <f t="shared" si="77"/>
        <v>-22.379728219225854</v>
      </c>
      <c r="AS60" s="19">
        <v>0.40800000000000003</v>
      </c>
      <c r="AT60" s="4">
        <f t="shared" si="91"/>
        <v>42.221124085508173</v>
      </c>
      <c r="AU60" s="11">
        <v>50.098343714356879</v>
      </c>
      <c r="AV60" s="11">
        <v>-2957.7290982672321</v>
      </c>
      <c r="AW60" s="11">
        <v>-166246.26452039491</v>
      </c>
      <c r="AX60" s="4">
        <f t="shared" si="34"/>
        <v>-51.622111146806112</v>
      </c>
      <c r="AY60" s="4">
        <f t="shared" si="35"/>
        <v>-2901.5446850223234</v>
      </c>
      <c r="BA60" s="4">
        <f>AVERAGE(BA59,BA61)</f>
        <v>54.450796600195901</v>
      </c>
      <c r="BH60" s="4">
        <f t="shared" si="78"/>
        <v>-22.379728219225854</v>
      </c>
      <c r="BI60" s="11">
        <v>-20.502783771695235</v>
      </c>
      <c r="BJ60" s="11">
        <v>642.59220726073363</v>
      </c>
      <c r="BK60" s="11">
        <v>-18006.484952996561</v>
      </c>
      <c r="BL60" s="4">
        <f t="shared" si="38"/>
        <v>11.215349764357613</v>
      </c>
      <c r="BM60" s="4">
        <f t="shared" si="39"/>
        <v>-314.27244914060645</v>
      </c>
      <c r="BN60" s="4">
        <f t="shared" si="40"/>
        <v>7.3456600940025991</v>
      </c>
      <c r="BO60" s="4">
        <f t="shared" si="41"/>
        <v>-2.5110368686334455E-3</v>
      </c>
      <c r="BP60" s="4">
        <f t="shared" si="42"/>
        <v>0.74904886930415537</v>
      </c>
      <c r="BR60" s="16">
        <f t="shared" si="79"/>
        <v>44.227494181321383</v>
      </c>
      <c r="BS60" s="16">
        <f t="shared" si="80"/>
        <v>1.734919147956715</v>
      </c>
      <c r="BT60" s="16">
        <f t="shared" si="87"/>
        <v>86.431396935257666</v>
      </c>
      <c r="BU60" s="16">
        <f t="shared" si="88"/>
        <v>1.9136032501724707</v>
      </c>
      <c r="BV60" s="16">
        <f t="shared" si="81"/>
        <v>-22.294563515799833</v>
      </c>
      <c r="BW60" s="16">
        <f t="shared" si="82"/>
        <v>1.0971830885215439</v>
      </c>
      <c r="BX60" s="16"/>
      <c r="BY60" s="16">
        <f t="shared" si="83"/>
        <v>46.939862359559605</v>
      </c>
      <c r="BZ60" s="16">
        <f t="shared" si="84"/>
        <v>3.5258355780840072</v>
      </c>
      <c r="CA60" s="16">
        <f t="shared" si="89"/>
        <v>73.554039303658953</v>
      </c>
      <c r="CB60" s="16">
        <f t="shared" si="90"/>
        <v>1.9223730241741293</v>
      </c>
      <c r="CC60" s="16">
        <f t="shared" si="85"/>
        <v>-20.482689652583982</v>
      </c>
      <c r="CD60" s="16">
        <f t="shared" si="86"/>
        <v>0.73751126582425985</v>
      </c>
      <c r="CE60" s="16"/>
      <c r="CF60" s="16">
        <f t="shared" si="43"/>
        <v>9.8567940569147865</v>
      </c>
      <c r="CG60" s="16">
        <f t="shared" si="44"/>
        <v>-2.2512822319966519</v>
      </c>
      <c r="CH60" s="16">
        <f t="shared" si="45"/>
        <v>34.475039830199577</v>
      </c>
      <c r="CI60" s="16">
        <f t="shared" si="46"/>
        <v>-0.82104939085791817</v>
      </c>
      <c r="CJ60" s="16">
        <f t="shared" si="47"/>
        <v>8.4260302457807335</v>
      </c>
      <c r="CK60" s="16">
        <f t="shared" si="48"/>
        <v>-0.4977954958639097</v>
      </c>
      <c r="CM60" s="16">
        <f t="shared" si="49"/>
        <v>12.622200249312399</v>
      </c>
      <c r="CN60" s="16">
        <f t="shared" si="50"/>
        <v>0.48590023401607496</v>
      </c>
      <c r="CO60" s="16">
        <f t="shared" si="51"/>
        <v>22.003465626618315</v>
      </c>
      <c r="CP60" s="16">
        <f t="shared" si="52"/>
        <v>-0.79268195260851559</v>
      </c>
      <c r="CQ60" s="16">
        <f t="shared" si="53"/>
        <v>10.237293918312755</v>
      </c>
      <c r="CR60" s="16">
        <f t="shared" si="54"/>
        <v>-0.41581660625221784</v>
      </c>
      <c r="CT60" s="11"/>
      <c r="CU60" s="11"/>
    </row>
    <row r="61" spans="1:99" x14ac:dyDescent="0.3">
      <c r="A61" s="9">
        <v>14</v>
      </c>
      <c r="B61" s="9" t="s">
        <v>14</v>
      </c>
      <c r="C61" s="9">
        <v>53</v>
      </c>
      <c r="D61" s="9">
        <v>922.66700000000003</v>
      </c>
      <c r="E61" s="9">
        <v>389.33300000000003</v>
      </c>
      <c r="G61" s="9">
        <v>892</v>
      </c>
      <c r="H61" s="9">
        <v>364</v>
      </c>
      <c r="M61" s="9">
        <v>960.66700000000003</v>
      </c>
      <c r="N61" s="9">
        <v>415.33300000000003</v>
      </c>
      <c r="P61" s="9">
        <v>885.33299999999997</v>
      </c>
      <c r="Q61" s="9">
        <v>401.33300000000003</v>
      </c>
      <c r="S61" s="4">
        <f t="shared" si="64"/>
        <v>65.753552543435816</v>
      </c>
      <c r="T61" s="4">
        <f t="shared" si="65"/>
        <v>27.745684924673256</v>
      </c>
      <c r="V61" s="4">
        <f t="shared" si="66"/>
        <v>63.568079132281468</v>
      </c>
      <c r="W61" s="4">
        <f t="shared" si="67"/>
        <v>25.940337224383917</v>
      </c>
      <c r="Y61" s="4" t="str">
        <f t="shared" si="68"/>
        <v>nan</v>
      </c>
      <c r="Z61" s="4" t="str">
        <f t="shared" si="69"/>
        <v>nan</v>
      </c>
      <c r="AB61" s="4">
        <f t="shared" si="70"/>
        <v>68.461609726201175</v>
      </c>
      <c r="AC61" s="4">
        <f t="shared" si="71"/>
        <v>29.59856615498639</v>
      </c>
      <c r="AE61" s="4">
        <f t="shared" si="72"/>
        <v>63.092957626031556</v>
      </c>
      <c r="AF61" s="4">
        <f t="shared" si="73"/>
        <v>28.60086087712547</v>
      </c>
      <c r="AH61" s="37">
        <f>(SQRT(((T61-W61)^2)+((S61-V61)^2)))</f>
        <v>2.8347088650869643</v>
      </c>
      <c r="AI61" s="37">
        <f t="shared" ref="AI61:AI72" si="92">(SQRT(((T61-AC61)^2)+((S61-AB61)^2)))</f>
        <v>3.2812714850761382</v>
      </c>
      <c r="AJ61" s="37">
        <f t="shared" si="74"/>
        <v>2.7946540437359926</v>
      </c>
      <c r="AL61" s="20">
        <v>0.41600000000000004</v>
      </c>
      <c r="AM61" s="37">
        <f t="shared" si="75"/>
        <v>39.558992008310369</v>
      </c>
      <c r="AN61" s="37" t="str">
        <f t="shared" si="76"/>
        <v>nan</v>
      </c>
      <c r="AO61" s="37">
        <f t="shared" si="32"/>
        <v>39.558992008310369</v>
      </c>
      <c r="AP61" s="37">
        <f t="shared" ref="AP61:AP66" si="93">(ATAN((T61-AC61)/((IF(S61=AB61,S61+0.0001,S61))-AB61))*(180/PI()))</f>
        <v>34.380344723844779</v>
      </c>
      <c r="AQ61" s="37">
        <f t="shared" si="77"/>
        <v>-17.818590848817617</v>
      </c>
      <c r="AS61" s="19">
        <v>0.41600000000000004</v>
      </c>
      <c r="AT61" s="4">
        <f t="shared" si="91"/>
        <v>39.558992008310369</v>
      </c>
      <c r="AU61" s="11">
        <v>19.895545435755093</v>
      </c>
      <c r="AV61" s="11">
        <v>-4042.6060516203102</v>
      </c>
      <c r="AW61" s="11">
        <v>12305.00249535645</v>
      </c>
      <c r="AX61" s="4">
        <f t="shared" si="34"/>
        <v>-70.556785961822257</v>
      </c>
      <c r="AY61" s="4">
        <f t="shared" si="35"/>
        <v>214.76280801008835</v>
      </c>
      <c r="BA61" s="4">
        <f t="shared" ref="BA61:BA72" si="94">AP61</f>
        <v>34.380344723844779</v>
      </c>
      <c r="BB61" s="11">
        <v>31.735403561819439</v>
      </c>
      <c r="BC61" s="11">
        <v>-3448.0789702414918</v>
      </c>
      <c r="BD61" s="11">
        <v>-31507.791678016867</v>
      </c>
      <c r="BE61" s="4">
        <f t="shared" si="36"/>
        <v>-60.180330899489611</v>
      </c>
      <c r="BF61" s="4">
        <f t="shared" si="37"/>
        <v>-549.91470481386352</v>
      </c>
      <c r="BH61" s="4">
        <f t="shared" si="78"/>
        <v>-17.818590848817617</v>
      </c>
      <c r="BI61" s="11">
        <v>-15.360805320066461</v>
      </c>
      <c r="BJ61" s="11">
        <v>590.98980743376433</v>
      </c>
      <c r="BK61" s="11">
        <v>-39657.738749167453</v>
      </c>
      <c r="BL61" s="4">
        <f t="shared" si="38"/>
        <v>10.314717985446448</v>
      </c>
      <c r="BM61" s="4">
        <f t="shared" si="39"/>
        <v>-692.15811506870978</v>
      </c>
      <c r="BN61" s="4">
        <f t="shared" si="40"/>
        <v>15.196236126581145</v>
      </c>
      <c r="BO61" s="4">
        <f t="shared" si="41"/>
        <v>-5.5303433393989907E-3</v>
      </c>
      <c r="BP61" s="4">
        <f t="shared" si="42"/>
        <v>1.5495848354851112</v>
      </c>
      <c r="BR61" s="16">
        <f t="shared" si="79"/>
        <v>36.560280547481888</v>
      </c>
      <c r="BS61" s="16">
        <f t="shared" si="80"/>
        <v>2.6936307264618229</v>
      </c>
      <c r="BT61" s="16">
        <f t="shared" si="87"/>
        <v>34.368819223366096</v>
      </c>
      <c r="BU61" s="16">
        <f t="shared" si="88"/>
        <v>3.1974198205921924</v>
      </c>
      <c r="BV61" s="16">
        <f t="shared" si="81"/>
        <v>-15.989272126103691</v>
      </c>
      <c r="BW61" s="16">
        <f t="shared" si="82"/>
        <v>1.6165674689393479</v>
      </c>
      <c r="BX61" s="16"/>
      <c r="BY61" s="16">
        <f t="shared" si="83"/>
        <v>23.800466102818376</v>
      </c>
      <c r="BZ61" s="16">
        <f t="shared" si="84"/>
        <v>6.1942983206386186</v>
      </c>
      <c r="CA61" s="16">
        <f t="shared" si="89"/>
        <v>39.672039425245451</v>
      </c>
      <c r="CB61" s="16">
        <f t="shared" si="90"/>
        <v>5.3236205449799119</v>
      </c>
      <c r="CC61" s="16">
        <f t="shared" si="85"/>
        <v>-15.195595154311693</v>
      </c>
      <c r="CD61" s="16">
        <f t="shared" si="86"/>
        <v>0.84867647172664995</v>
      </c>
      <c r="CE61" s="16"/>
      <c r="CF61" s="16">
        <f t="shared" si="43"/>
        <v>2.1895804230752915</v>
      </c>
      <c r="CG61" s="16">
        <f t="shared" si="44"/>
        <v>-1.292570653491544</v>
      </c>
      <c r="CH61" s="16">
        <f t="shared" si="45"/>
        <v>-17.587537881691993</v>
      </c>
      <c r="CI61" s="16">
        <f t="shared" si="46"/>
        <v>0.46276717956180358</v>
      </c>
      <c r="CJ61" s="16">
        <f t="shared" si="47"/>
        <v>14.731321635476876</v>
      </c>
      <c r="CK61" s="16">
        <f t="shared" si="48"/>
        <v>2.1588884553894294E-2</v>
      </c>
      <c r="CM61" s="16">
        <f t="shared" si="49"/>
        <v>-10.517196007428829</v>
      </c>
      <c r="CN61" s="16">
        <f t="shared" si="50"/>
        <v>3.1543629765706864</v>
      </c>
      <c r="CO61" s="16">
        <f t="shared" si="51"/>
        <v>-11.878534251795188</v>
      </c>
      <c r="CP61" s="16">
        <f t="shared" si="52"/>
        <v>2.608565568197267</v>
      </c>
      <c r="CQ61" s="16">
        <f t="shared" si="53"/>
        <v>15.524388416585044</v>
      </c>
      <c r="CR61" s="16">
        <f t="shared" si="54"/>
        <v>-0.30465140034982774</v>
      </c>
      <c r="CT61" s="11"/>
      <c r="CU61" s="11"/>
    </row>
    <row r="62" spans="1:99" x14ac:dyDescent="0.3">
      <c r="A62" s="9">
        <v>53</v>
      </c>
      <c r="B62" s="9" t="s">
        <v>53</v>
      </c>
      <c r="C62" s="9">
        <v>54</v>
      </c>
      <c r="D62" s="9">
        <v>929.33299999999997</v>
      </c>
      <c r="E62" s="9">
        <v>391.33300000000003</v>
      </c>
      <c r="J62" s="9">
        <v>909.33299999999997</v>
      </c>
      <c r="K62" s="9">
        <v>346</v>
      </c>
      <c r="M62" s="9">
        <v>969.33299999999997</v>
      </c>
      <c r="N62" s="9">
        <v>394</v>
      </c>
      <c r="P62" s="9">
        <v>888</v>
      </c>
      <c r="Q62" s="9">
        <v>398</v>
      </c>
      <c r="S62" s="4">
        <f t="shared" si="64"/>
        <v>66.228602785023014</v>
      </c>
      <c r="T62" s="4">
        <f t="shared" si="65"/>
        <v>27.888214250081958</v>
      </c>
      <c r="V62" s="4" t="str">
        <f t="shared" si="66"/>
        <v>nan</v>
      </c>
      <c r="W62" s="4" t="str">
        <f t="shared" si="67"/>
        <v>nan</v>
      </c>
      <c r="Y62" s="4">
        <f t="shared" si="68"/>
        <v>64.803309530935991</v>
      </c>
      <c r="Z62" s="4">
        <f t="shared" si="69"/>
        <v>24.657573295705593</v>
      </c>
      <c r="AB62" s="4">
        <f t="shared" si="70"/>
        <v>69.079189293197075</v>
      </c>
      <c r="AC62" s="4">
        <f t="shared" si="71"/>
        <v>28.078277105514459</v>
      </c>
      <c r="AE62" s="4">
        <f t="shared" si="72"/>
        <v>63.283020481464064</v>
      </c>
      <c r="AF62" s="4">
        <f t="shared" si="73"/>
        <v>28.363335756331868</v>
      </c>
      <c r="AH62" s="37"/>
      <c r="AI62" s="37">
        <f t="shared" si="92"/>
        <v>2.8569157022213907</v>
      </c>
      <c r="AJ62" s="37">
        <f t="shared" si="74"/>
        <v>2.9836547308193748</v>
      </c>
      <c r="AL62" s="20">
        <v>0.42399999999999999</v>
      </c>
      <c r="AM62" s="37" t="str">
        <f t="shared" si="75"/>
        <v>nan</v>
      </c>
      <c r="AN62" s="37">
        <f t="shared" si="76"/>
        <v>66.193900898272545</v>
      </c>
      <c r="AO62" s="37">
        <f t="shared" si="32"/>
        <v>-27.266099101727448</v>
      </c>
      <c r="AP62" s="37">
        <f t="shared" si="93"/>
        <v>3.8145501861803774</v>
      </c>
      <c r="AQ62" s="37">
        <f t="shared" si="77"/>
        <v>-9.1628700329580273</v>
      </c>
      <c r="AS62" s="19">
        <v>0.42399999999999999</v>
      </c>
      <c r="AT62" s="4">
        <f t="shared" si="91"/>
        <v>-27.266099101727448</v>
      </c>
      <c r="AU62" s="11">
        <v>-14.583356183783829</v>
      </c>
      <c r="AV62" s="11">
        <v>-2760.8490489902288</v>
      </c>
      <c r="AW62" s="11">
        <v>305068.41018261114</v>
      </c>
      <c r="AX62" s="4">
        <f t="shared" si="34"/>
        <v>-48.185906055433719</v>
      </c>
      <c r="AY62" s="4">
        <f t="shared" si="35"/>
        <v>5324.4482015111616</v>
      </c>
      <c r="BA62" s="4">
        <f t="shared" si="94"/>
        <v>3.8145501861803774</v>
      </c>
      <c r="BB62" s="11">
        <v>2.1601882203976404</v>
      </c>
      <c r="BC62" s="11">
        <v>-3115.5395368463378</v>
      </c>
      <c r="BD62" s="11">
        <v>162275.26887079963</v>
      </c>
      <c r="BE62" s="4">
        <f t="shared" si="36"/>
        <v>-54.376422894027783</v>
      </c>
      <c r="BF62" s="4">
        <f t="shared" si="37"/>
        <v>2832.2377363545147</v>
      </c>
      <c r="BH62" s="4">
        <f t="shared" si="78"/>
        <v>-9.1628700329580273</v>
      </c>
      <c r="BI62" s="11">
        <v>-11.046946403626851</v>
      </c>
      <c r="BJ62" s="11">
        <v>8.068357135790178</v>
      </c>
      <c r="BK62" s="11">
        <v>-106201.43321523248</v>
      </c>
      <c r="BL62" s="4">
        <f t="shared" si="38"/>
        <v>0.14081939724631781</v>
      </c>
      <c r="BM62" s="4">
        <f t="shared" si="39"/>
        <v>-1853.5646799426747</v>
      </c>
      <c r="BN62" s="4">
        <f t="shared" si="40"/>
        <v>40.222353557057865</v>
      </c>
      <c r="BO62" s="4">
        <f t="shared" si="41"/>
        <v>-1.4809981792741971E-2</v>
      </c>
      <c r="BP62" s="4">
        <f t="shared" si="42"/>
        <v>4.101538604715012</v>
      </c>
      <c r="BR62" s="16">
        <f t="shared" si="79"/>
        <v>-15.269424390547474</v>
      </c>
      <c r="BS62" s="16">
        <f t="shared" si="80"/>
        <v>14.480186765335805</v>
      </c>
      <c r="BT62" s="16">
        <f t="shared" si="87"/>
        <v>7.1010753035163479</v>
      </c>
      <c r="BU62" s="16">
        <f t="shared" si="88"/>
        <v>4.8068467144215612</v>
      </c>
      <c r="BV62" s="16">
        <f t="shared" si="81"/>
        <v>-10.89808586773264</v>
      </c>
      <c r="BW62" s="16">
        <f t="shared" si="82"/>
        <v>2.6118108902015544</v>
      </c>
      <c r="BX62" s="16"/>
      <c r="BY62" s="16">
        <f t="shared" si="83"/>
        <v>-10.822614522129028</v>
      </c>
      <c r="BZ62" s="16">
        <f t="shared" si="84"/>
        <v>9.2746407693707056</v>
      </c>
      <c r="CA62" s="16">
        <f t="shared" si="89"/>
        <v>3.9581060515667317</v>
      </c>
      <c r="CB62" s="16">
        <f t="shared" si="90"/>
        <v>2.1352012914856302</v>
      </c>
      <c r="CC62" s="16">
        <f t="shared" si="85"/>
        <v>-12.015712724642599</v>
      </c>
      <c r="CD62" s="16">
        <f t="shared" si="86"/>
        <v>2.0085996237051598</v>
      </c>
      <c r="CE62" s="16"/>
      <c r="CF62" s="16">
        <f t="shared" si="43"/>
        <v>-49.640124514954067</v>
      </c>
      <c r="CG62" s="16">
        <f t="shared" si="44"/>
        <v>10.493985385382437</v>
      </c>
      <c r="CH62" s="16">
        <f t="shared" si="45"/>
        <v>-44.855281801541743</v>
      </c>
      <c r="CI62" s="16">
        <f t="shared" si="46"/>
        <v>2.0721940733911723</v>
      </c>
      <c r="CJ62" s="16">
        <f t="shared" si="47"/>
        <v>19.822507893847927</v>
      </c>
      <c r="CK62" s="16">
        <f t="shared" si="48"/>
        <v>1.0168323058161008</v>
      </c>
      <c r="CM62" s="16">
        <f t="shared" si="49"/>
        <v>-45.140276632376235</v>
      </c>
      <c r="CN62" s="16">
        <f t="shared" si="50"/>
        <v>6.2347054253027734</v>
      </c>
      <c r="CO62" s="16">
        <f t="shared" si="51"/>
        <v>-47.592467625473908</v>
      </c>
      <c r="CP62" s="16">
        <f t="shared" si="52"/>
        <v>-0.57985368529701464</v>
      </c>
      <c r="CQ62" s="16">
        <f t="shared" si="53"/>
        <v>18.70427084625414</v>
      </c>
      <c r="CR62" s="16">
        <f t="shared" si="54"/>
        <v>0.85527175162868208</v>
      </c>
      <c r="CT62" s="11"/>
      <c r="CU62" s="11"/>
    </row>
    <row r="63" spans="1:99" x14ac:dyDescent="0.3">
      <c r="A63" s="9">
        <v>8</v>
      </c>
      <c r="B63" s="9" t="s">
        <v>8</v>
      </c>
      <c r="C63" s="9">
        <v>55</v>
      </c>
      <c r="D63" s="9">
        <v>926.66700000000003</v>
      </c>
      <c r="E63" s="9">
        <v>384.66699999999997</v>
      </c>
      <c r="J63" s="9">
        <v>904.66700000000003</v>
      </c>
      <c r="K63" s="9">
        <v>344</v>
      </c>
      <c r="M63" s="9">
        <v>970.66700000000003</v>
      </c>
      <c r="N63" s="9">
        <v>368.66699999999997</v>
      </c>
      <c r="P63" s="9">
        <v>888</v>
      </c>
      <c r="Q63" s="9">
        <v>393.33300000000003</v>
      </c>
      <c r="S63" s="4">
        <f t="shared" si="64"/>
        <v>66.038611194253221</v>
      </c>
      <c r="T63" s="4">
        <f t="shared" si="65"/>
        <v>27.413164008494746</v>
      </c>
      <c r="V63" s="4" t="str">
        <f t="shared" si="66"/>
        <v>nan</v>
      </c>
      <c r="W63" s="4" t="str">
        <f t="shared" si="67"/>
        <v>nan</v>
      </c>
      <c r="Y63" s="4">
        <f t="shared" si="68"/>
        <v>64.470788614757495</v>
      </c>
      <c r="Z63" s="4">
        <f t="shared" si="69"/>
        <v>24.51504397029689</v>
      </c>
      <c r="AB63" s="4">
        <f t="shared" si="70"/>
        <v>69.174256353244687</v>
      </c>
      <c r="AC63" s="4">
        <f t="shared" si="71"/>
        <v>26.272929405225124</v>
      </c>
      <c r="AE63" s="4">
        <f t="shared" si="72"/>
        <v>63.283020481464064</v>
      </c>
      <c r="AF63" s="4">
        <f t="shared" si="73"/>
        <v>28.030743575490661</v>
      </c>
      <c r="AH63" s="37"/>
      <c r="AI63" s="37">
        <f t="shared" si="92"/>
        <v>3.3365259647723478</v>
      </c>
      <c r="AJ63" s="37">
        <f t="shared" si="74"/>
        <v>2.8239484233924523</v>
      </c>
      <c r="AL63" s="20">
        <v>0.432</v>
      </c>
      <c r="AM63" s="37" t="str">
        <f t="shared" si="75"/>
        <v>nan</v>
      </c>
      <c r="AN63" s="37">
        <f t="shared" si="76"/>
        <v>61.587535100454993</v>
      </c>
      <c r="AO63" s="37">
        <f t="shared" si="32"/>
        <v>-31.872464899545001</v>
      </c>
      <c r="AP63" s="37">
        <f t="shared" si="93"/>
        <v>-19.983106521899956</v>
      </c>
      <c r="AQ63" s="37">
        <f t="shared" si="77"/>
        <v>-12.632315923092261</v>
      </c>
      <c r="AS63" s="19">
        <v>0.432</v>
      </c>
      <c r="AT63" s="4">
        <f t="shared" si="91"/>
        <v>-31.872464899545001</v>
      </c>
      <c r="AU63" s="11">
        <v>-24.278041446221263</v>
      </c>
      <c r="AV63" s="11">
        <v>838.48874314101909</v>
      </c>
      <c r="AW63" s="11">
        <v>380087.28720386501</v>
      </c>
      <c r="AX63" s="4">
        <f t="shared" si="34"/>
        <v>14.634389308719804</v>
      </c>
      <c r="AY63" s="4">
        <f t="shared" si="35"/>
        <v>6633.7746066807576</v>
      </c>
      <c r="BA63" s="4">
        <f t="shared" si="94"/>
        <v>-19.983106521899956</v>
      </c>
      <c r="BB63" s="11">
        <v>-18.11323139540497</v>
      </c>
      <c r="BC63" s="11">
        <v>-851.67454498611107</v>
      </c>
      <c r="BD63" s="11">
        <v>358794.8992845008</v>
      </c>
      <c r="BE63" s="4">
        <f t="shared" si="36"/>
        <v>-14.864524965432203</v>
      </c>
      <c r="BF63" s="4">
        <f t="shared" si="37"/>
        <v>6262.1523318759873</v>
      </c>
      <c r="BH63" s="4">
        <f t="shared" si="78"/>
        <v>-12.632315923092261</v>
      </c>
      <c r="BI63" s="11">
        <v>-15.231711599762196</v>
      </c>
      <c r="BJ63" s="11">
        <v>-1108.2332047187138</v>
      </c>
      <c r="BK63" s="11">
        <v>-105784.36204864591</v>
      </c>
      <c r="BL63" s="4">
        <f t="shared" si="38"/>
        <v>-19.342318302269913</v>
      </c>
      <c r="BM63" s="4">
        <f t="shared" si="39"/>
        <v>-1846.2854148706056</v>
      </c>
      <c r="BN63" s="4">
        <f t="shared" si="40"/>
        <v>40.878673775678166</v>
      </c>
      <c r="BO63" s="4">
        <f t="shared" si="41"/>
        <v>-1.4751820464816138E-2</v>
      </c>
      <c r="BP63" s="4">
        <f t="shared" si="42"/>
        <v>4.1684646414996953</v>
      </c>
      <c r="BR63" s="16">
        <f t="shared" si="79"/>
        <v>-27.353447308279364</v>
      </c>
      <c r="BS63" s="16">
        <f t="shared" si="80"/>
        <v>2.6769389328789348</v>
      </c>
      <c r="BT63" s="16">
        <f t="shared" si="87"/>
        <v>-21.181751358893326</v>
      </c>
      <c r="BU63" s="16">
        <f t="shared" si="88"/>
        <v>3.5866436895770617</v>
      </c>
      <c r="BV63" s="16">
        <f t="shared" si="81"/>
        <v>-15.388228088202132</v>
      </c>
      <c r="BW63" s="16">
        <f t="shared" si="82"/>
        <v>5.5553954401338403</v>
      </c>
      <c r="BX63" s="16"/>
      <c r="BY63" s="16">
        <f t="shared" si="83"/>
        <v>-21.232926774297624</v>
      </c>
      <c r="BZ63" s="16">
        <f t="shared" si="84"/>
        <v>4.4323101922813164</v>
      </c>
      <c r="CA63" s="16">
        <f t="shared" si="89"/>
        <v>-18.508977653284227</v>
      </c>
      <c r="CB63" s="16">
        <f t="shared" si="90"/>
        <v>3.3947858983214747</v>
      </c>
      <c r="CC63" s="16">
        <f t="shared" si="85"/>
        <v>-17.391365393066497</v>
      </c>
      <c r="CD63" s="16">
        <f t="shared" si="86"/>
        <v>3.6224562207097897</v>
      </c>
      <c r="CE63" s="16"/>
      <c r="CF63" s="16">
        <f t="shared" si="43"/>
        <v>-61.72414743268596</v>
      </c>
      <c r="CG63" s="16">
        <f t="shared" si="44"/>
        <v>-1.3092624470744321</v>
      </c>
      <c r="CH63" s="16">
        <f t="shared" si="45"/>
        <v>-73.138108463951411</v>
      </c>
      <c r="CI63" s="16">
        <f t="shared" si="46"/>
        <v>0.85199104854667285</v>
      </c>
      <c r="CJ63" s="16">
        <f t="shared" si="47"/>
        <v>15.332365673378435</v>
      </c>
      <c r="CK63" s="16">
        <f t="shared" si="48"/>
        <v>3.9604168557483868</v>
      </c>
      <c r="CM63" s="16">
        <f t="shared" si="49"/>
        <v>-55.55058888454483</v>
      </c>
      <c r="CN63" s="16">
        <f t="shared" si="50"/>
        <v>1.3923748482133842</v>
      </c>
      <c r="CO63" s="16">
        <f t="shared" si="51"/>
        <v>-70.059551330324865</v>
      </c>
      <c r="CP63" s="16">
        <f t="shared" si="52"/>
        <v>0.67973092153882986</v>
      </c>
      <c r="CQ63" s="16">
        <f t="shared" si="53"/>
        <v>13.32861817783024</v>
      </c>
      <c r="CR63" s="16">
        <f t="shared" si="54"/>
        <v>2.469128348633312</v>
      </c>
      <c r="CT63" s="11"/>
      <c r="CU63" s="11"/>
    </row>
    <row r="64" spans="1:99" x14ac:dyDescent="0.3">
      <c r="A64" s="9">
        <v>19</v>
      </c>
      <c r="B64" s="9" t="s">
        <v>19</v>
      </c>
      <c r="C64" s="9">
        <v>56</v>
      </c>
      <c r="D64" s="9">
        <v>917.33299999999997</v>
      </c>
      <c r="E64" s="9">
        <v>383.33300000000003</v>
      </c>
      <c r="J64" s="9">
        <v>920</v>
      </c>
      <c r="K64" s="9">
        <v>345.33300000000003</v>
      </c>
      <c r="M64" s="9">
        <v>970.66700000000003</v>
      </c>
      <c r="N64" s="9">
        <v>368</v>
      </c>
      <c r="P64" s="9">
        <v>887.33299999999997</v>
      </c>
      <c r="Q64" s="9">
        <v>400.66699999999997</v>
      </c>
      <c r="S64" s="4">
        <f t="shared" si="64"/>
        <v>65.3734268325708</v>
      </c>
      <c r="T64" s="4">
        <f t="shared" si="65"/>
        <v>27.318096948447145</v>
      </c>
      <c r="V64" s="4" t="str">
        <f t="shared" si="66"/>
        <v>nan</v>
      </c>
      <c r="W64" s="4" t="str">
        <f t="shared" si="67"/>
        <v>nan</v>
      </c>
      <c r="Y64" s="4">
        <f t="shared" si="68"/>
        <v>65.563489688003315</v>
      </c>
      <c r="Z64" s="4">
        <f t="shared" si="69"/>
        <v>24.61003976568179</v>
      </c>
      <c r="AB64" s="4">
        <f t="shared" si="70"/>
        <v>69.174256353244687</v>
      </c>
      <c r="AC64" s="4">
        <f t="shared" si="71"/>
        <v>26.225395875201322</v>
      </c>
      <c r="AE64" s="4">
        <f t="shared" si="72"/>
        <v>63.235486951440258</v>
      </c>
      <c r="AF64" s="4">
        <f t="shared" si="73"/>
        <v>28.553398611764369</v>
      </c>
      <c r="AH64" s="37"/>
      <c r="AI64" s="37">
        <f t="shared" si="92"/>
        <v>3.9547820016656621</v>
      </c>
      <c r="AJ64" s="37">
        <f t="shared" si="74"/>
        <v>2.4691612208850957</v>
      </c>
      <c r="AL64" s="20">
        <v>0.44</v>
      </c>
      <c r="AM64" s="37" t="str">
        <f t="shared" si="75"/>
        <v>nan</v>
      </c>
      <c r="AN64" s="37">
        <f t="shared" si="76"/>
        <v>-85.985324173282237</v>
      </c>
      <c r="AO64" s="37">
        <f t="shared" si="32"/>
        <v>7.4746758267177569</v>
      </c>
      <c r="AP64" s="37">
        <f t="shared" si="93"/>
        <v>-16.039422365304294</v>
      </c>
      <c r="AQ64" s="37">
        <f t="shared" si="77"/>
        <v>-30.019321994532035</v>
      </c>
      <c r="AS64" s="19">
        <v>0.44</v>
      </c>
      <c r="AT64" s="4">
        <f t="shared" si="91"/>
        <v>7.4746758267177569</v>
      </c>
      <c r="AU64" s="11">
        <v>-1.1675356563102737</v>
      </c>
      <c r="AV64" s="11">
        <v>3320.5478351224497</v>
      </c>
      <c r="AW64" s="11">
        <v>123060.5522294595</v>
      </c>
      <c r="AX64" s="4">
        <f t="shared" si="34"/>
        <v>57.954492692856554</v>
      </c>
      <c r="AY64" s="4">
        <f t="shared" si="35"/>
        <v>2147.8118157265171</v>
      </c>
      <c r="BA64" s="4">
        <f t="shared" si="94"/>
        <v>-16.039422365304294</v>
      </c>
      <c r="BB64" s="11">
        <v>-11.466605146618059</v>
      </c>
      <c r="BC64" s="11">
        <v>2625.1791243751668</v>
      </c>
      <c r="BD64" s="11">
        <v>353042.18815063091</v>
      </c>
      <c r="BE64" s="4">
        <f t="shared" si="36"/>
        <v>45.818019174968391</v>
      </c>
      <c r="BF64" s="4">
        <f t="shared" si="37"/>
        <v>6161.7485816738217</v>
      </c>
      <c r="BH64" s="4">
        <f t="shared" si="78"/>
        <v>-30.019321994532035</v>
      </c>
      <c r="BI64" s="11">
        <v>-28.778678521338314</v>
      </c>
      <c r="BJ64" s="11">
        <v>-1684.4815160343458</v>
      </c>
      <c r="BK64" s="11">
        <v>-8368.989401238643</v>
      </c>
      <c r="BL64" s="4">
        <f t="shared" si="38"/>
        <v>-29.399748643784989</v>
      </c>
      <c r="BM64" s="4">
        <f t="shared" si="39"/>
        <v>-146.06642011612317</v>
      </c>
      <c r="BN64" s="4">
        <f t="shared" si="40"/>
        <v>19.022226175954376</v>
      </c>
      <c r="BO64" s="4">
        <f t="shared" si="41"/>
        <v>-1.1670706967278242E-3</v>
      </c>
      <c r="BP64" s="4">
        <f t="shared" si="42"/>
        <v>1.9397272438973667</v>
      </c>
      <c r="BR64" s="16">
        <f t="shared" si="79"/>
        <v>-0.34549056769907338</v>
      </c>
      <c r="BS64" s="16">
        <f t="shared" si="80"/>
        <v>11.208182242651588</v>
      </c>
      <c r="BT64" s="16">
        <f t="shared" si="87"/>
        <v>-15.083909575274779</v>
      </c>
      <c r="BU64" s="16">
        <f t="shared" si="88"/>
        <v>2.7071036011429741</v>
      </c>
      <c r="BV64" s="16">
        <f t="shared" si="81"/>
        <v>-31.376600991213955</v>
      </c>
      <c r="BW64" s="16">
        <f t="shared" si="82"/>
        <v>4.1192614983962592</v>
      </c>
      <c r="BX64" s="16"/>
      <c r="BY64" s="16">
        <f t="shared" si="83"/>
        <v>-5.2036220535605979</v>
      </c>
      <c r="BZ64" s="16">
        <f t="shared" si="84"/>
        <v>7.8640087581023623</v>
      </c>
      <c r="CA64" s="16">
        <f t="shared" si="89"/>
        <v>-8.6413408024647147</v>
      </c>
      <c r="CB64" s="16">
        <f t="shared" si="90"/>
        <v>7.758841440538637</v>
      </c>
      <c r="CC64" s="16">
        <f t="shared" si="85"/>
        <v>-30.095517742102494</v>
      </c>
      <c r="CD64" s="16">
        <f t="shared" si="86"/>
        <v>3.9502507747984805</v>
      </c>
      <c r="CE64" s="16"/>
      <c r="CF64" s="16">
        <f t="shared" si="43"/>
        <v>-34.71619069210567</v>
      </c>
      <c r="CG64" s="16">
        <f t="shared" si="44"/>
        <v>7.2219808626982216</v>
      </c>
      <c r="CH64" s="16">
        <f t="shared" si="45"/>
        <v>-67.040266680332863</v>
      </c>
      <c r="CI64" s="16">
        <f t="shared" si="46"/>
        <v>-2.754903988741475E-2</v>
      </c>
      <c r="CJ64" s="16">
        <f t="shared" si="47"/>
        <v>-0.65600722963338853</v>
      </c>
      <c r="CK64" s="16">
        <f t="shared" si="48"/>
        <v>2.5242829140108056</v>
      </c>
      <c r="CM64" s="16">
        <f t="shared" si="49"/>
        <v>-39.521284163807806</v>
      </c>
      <c r="CN64" s="16">
        <f t="shared" si="50"/>
        <v>4.8240734140344301</v>
      </c>
      <c r="CO64" s="16">
        <f t="shared" si="51"/>
        <v>-60.191914479505357</v>
      </c>
      <c r="CP64" s="16">
        <f t="shared" si="52"/>
        <v>5.0437864637559926</v>
      </c>
      <c r="CQ64" s="16">
        <f t="shared" si="53"/>
        <v>0.62446582879424284</v>
      </c>
      <c r="CR64" s="16">
        <f t="shared" si="54"/>
        <v>2.7969229027220028</v>
      </c>
      <c r="CT64" s="11"/>
      <c r="CU64" s="11"/>
    </row>
    <row r="65" spans="1:99" x14ac:dyDescent="0.3">
      <c r="A65" s="9">
        <v>41</v>
      </c>
      <c r="B65" s="9" t="s">
        <v>41</v>
      </c>
      <c r="C65" s="9">
        <v>57</v>
      </c>
      <c r="D65" s="9">
        <v>930.66700000000003</v>
      </c>
      <c r="E65" s="9">
        <v>367.33300000000003</v>
      </c>
      <c r="G65" s="9">
        <v>889.33299999999997</v>
      </c>
      <c r="H65" s="9">
        <v>346</v>
      </c>
      <c r="M65" s="9">
        <v>970</v>
      </c>
      <c r="N65" s="9">
        <v>384.66699999999997</v>
      </c>
      <c r="P65" s="9">
        <v>886.66700000000003</v>
      </c>
      <c r="Q65" s="9">
        <v>410.66699999999997</v>
      </c>
      <c r="S65" s="4">
        <f t="shared" si="64"/>
        <v>66.323669845070626</v>
      </c>
      <c r="T65" s="4">
        <f t="shared" si="65"/>
        <v>26.177862345177523</v>
      </c>
      <c r="V65" s="4">
        <f t="shared" si="66"/>
        <v>63.37801627684896</v>
      </c>
      <c r="W65" s="4">
        <f t="shared" si="67"/>
        <v>24.657573295705593</v>
      </c>
      <c r="Y65" s="4" t="str">
        <f t="shared" si="68"/>
        <v>nan</v>
      </c>
      <c r="Z65" s="4" t="str">
        <f t="shared" si="69"/>
        <v>nan</v>
      </c>
      <c r="AB65" s="4">
        <f t="shared" si="70"/>
        <v>69.126722823220874</v>
      </c>
      <c r="AC65" s="4">
        <f t="shared" si="71"/>
        <v>27.413164008494746</v>
      </c>
      <c r="AE65" s="4">
        <f t="shared" si="72"/>
        <v>63.188024686079167</v>
      </c>
      <c r="AF65" s="4">
        <f t="shared" si="73"/>
        <v>29.266045238807884</v>
      </c>
      <c r="AH65" s="37">
        <f t="shared" ref="AH65:AH72" si="95">(SQRT(((T65-W65)^2)+((S65-V65)^2)))</f>
        <v>3.3148384180712784</v>
      </c>
      <c r="AI65" s="37">
        <f t="shared" si="92"/>
        <v>3.0631807321330671</v>
      </c>
      <c r="AJ65" s="37">
        <f t="shared" si="74"/>
        <v>4.4010389850145337</v>
      </c>
      <c r="AL65" s="20">
        <v>0.44800000000000001</v>
      </c>
      <c r="AM65" s="37">
        <f t="shared" si="75"/>
        <v>27.298830715852045</v>
      </c>
      <c r="AN65" s="37" t="str">
        <f t="shared" si="76"/>
        <v>nan</v>
      </c>
      <c r="AO65" s="37">
        <f t="shared" si="32"/>
        <v>27.298830715852045</v>
      </c>
      <c r="AP65" s="37">
        <f t="shared" si="93"/>
        <v>23.783022797433002</v>
      </c>
      <c r="AQ65" s="37">
        <f t="shared" si="77"/>
        <v>-44.563076814544701</v>
      </c>
      <c r="AS65" s="19">
        <v>0.44800000000000001</v>
      </c>
      <c r="AT65" s="4">
        <f t="shared" si="91"/>
        <v>27.298830715852045</v>
      </c>
      <c r="AU65" s="11">
        <v>28.850726439218882</v>
      </c>
      <c r="AV65" s="11">
        <v>2807.4576723333726</v>
      </c>
      <c r="AW65" s="11">
        <v>-154664.92263062514</v>
      </c>
      <c r="AX65" s="4">
        <f t="shared" si="34"/>
        <v>48.999379992593468</v>
      </c>
      <c r="AY65" s="4">
        <f t="shared" si="35"/>
        <v>-2699.4121372466989</v>
      </c>
      <c r="BA65" s="4">
        <f t="shared" si="94"/>
        <v>23.783022797433002</v>
      </c>
      <c r="BB65" s="11">
        <v>23.889636589626779</v>
      </c>
      <c r="BC65" s="11">
        <v>4797.0007337216502</v>
      </c>
      <c r="BD65" s="11">
        <v>74008.982018115654</v>
      </c>
      <c r="BE65" s="4">
        <f t="shared" si="36"/>
        <v>83.723457024026573</v>
      </c>
      <c r="BF65" s="4">
        <f t="shared" si="37"/>
        <v>1291.7004122653962</v>
      </c>
      <c r="BH65" s="4">
        <f t="shared" si="78"/>
        <v>-44.563076814544701</v>
      </c>
      <c r="BI65" s="11">
        <v>-42.183417136448988</v>
      </c>
      <c r="BJ65" s="11">
        <v>-1242.1370414986227</v>
      </c>
      <c r="BK65" s="11">
        <v>73361.133995091557</v>
      </c>
      <c r="BL65" s="4">
        <f t="shared" si="38"/>
        <v>-21.679381135132406</v>
      </c>
      <c r="BM65" s="4">
        <f t="shared" si="39"/>
        <v>1280.3933312110896</v>
      </c>
      <c r="BN65" s="4">
        <f t="shared" si="40"/>
        <v>29.597264057118576</v>
      </c>
      <c r="BO65" s="4">
        <f t="shared" si="41"/>
        <v>1.0230342716376606E-2</v>
      </c>
      <c r="BP65" s="4">
        <f t="shared" si="42"/>
        <v>3.0180810019485969</v>
      </c>
      <c r="BR65" s="16">
        <f t="shared" si="79"/>
        <v>16.246629811793408</v>
      </c>
      <c r="BS65" s="16">
        <f t="shared" si="80"/>
        <v>15.630172412591905</v>
      </c>
      <c r="BT65" s="16">
        <f t="shared" si="87"/>
        <v>35.034840694105704</v>
      </c>
      <c r="BU65" s="16">
        <f t="shared" si="88"/>
        <v>23.630263160830815</v>
      </c>
      <c r="BV65" s="16">
        <f t="shared" si="81"/>
        <v>-45.328050506962995</v>
      </c>
      <c r="BW65" s="16">
        <f t="shared" si="82"/>
        <v>2.1674665343081423</v>
      </c>
      <c r="BX65" s="16"/>
      <c r="BY65" s="16">
        <f t="shared" si="83"/>
        <v>20.3099005481189</v>
      </c>
      <c r="BZ65" s="16">
        <f t="shared" si="84"/>
        <v>12.078551809060867</v>
      </c>
      <c r="CA65" s="16">
        <f t="shared" si="89"/>
        <v>29.193617363747794</v>
      </c>
      <c r="CB65" s="16">
        <f t="shared" si="90"/>
        <v>11.416219988252374</v>
      </c>
      <c r="CC65" s="16">
        <f t="shared" si="85"/>
        <v>-42.765681370266996</v>
      </c>
      <c r="CD65" s="16">
        <f t="shared" si="86"/>
        <v>2.0514600550516984</v>
      </c>
      <c r="CE65" s="16"/>
      <c r="CF65" s="16">
        <f t="shared" si="43"/>
        <v>-18.124070312613188</v>
      </c>
      <c r="CG65" s="16">
        <f t="shared" si="44"/>
        <v>11.643971032638539</v>
      </c>
      <c r="CH65" s="16">
        <f t="shared" si="45"/>
        <v>-16.921516410952385</v>
      </c>
      <c r="CI65" s="16">
        <f t="shared" si="46"/>
        <v>20.895610519800424</v>
      </c>
      <c r="CJ65" s="16">
        <f t="shared" si="47"/>
        <v>-14.607456745382429</v>
      </c>
      <c r="CK65" s="16">
        <f t="shared" si="48"/>
        <v>0.5724879499226887</v>
      </c>
      <c r="CM65" s="16">
        <f t="shared" si="49"/>
        <v>-14.007761562128305</v>
      </c>
      <c r="CN65" s="16">
        <f t="shared" si="50"/>
        <v>9.0386164649929341</v>
      </c>
      <c r="CO65" s="16">
        <f t="shared" si="51"/>
        <v>-22.356956313292844</v>
      </c>
      <c r="CP65" s="16">
        <f t="shared" si="52"/>
        <v>8.7011650114697296</v>
      </c>
      <c r="CQ65" s="16">
        <f t="shared" si="53"/>
        <v>-12.045697799370259</v>
      </c>
      <c r="CR65" s="16">
        <f t="shared" si="54"/>
        <v>0.89813218297522068</v>
      </c>
      <c r="CT65" s="11"/>
      <c r="CU65" s="11"/>
    </row>
    <row r="66" spans="1:99" x14ac:dyDescent="0.3">
      <c r="A66" s="9">
        <v>11</v>
      </c>
      <c r="B66" s="9" t="s">
        <v>11</v>
      </c>
      <c r="C66" s="9">
        <v>58</v>
      </c>
      <c r="D66" s="9">
        <v>939.33299999999997</v>
      </c>
      <c r="E66" s="9">
        <v>360.66699999999997</v>
      </c>
      <c r="G66" s="9">
        <v>906.66700000000003</v>
      </c>
      <c r="H66" s="9">
        <v>326.66699999999997</v>
      </c>
      <c r="M66" s="9">
        <v>955.33299999999997</v>
      </c>
      <c r="N66" s="9">
        <v>399.33300000000003</v>
      </c>
      <c r="P66" s="9">
        <v>887.33299999999997</v>
      </c>
      <c r="Q66" s="9">
        <v>417.33300000000003</v>
      </c>
      <c r="S66" s="4">
        <f t="shared" si="64"/>
        <v>66.941249412066526</v>
      </c>
      <c r="T66" s="4">
        <f t="shared" si="65"/>
        <v>25.702812103590311</v>
      </c>
      <c r="V66" s="4">
        <f t="shared" si="66"/>
        <v>64.613317940166198</v>
      </c>
      <c r="W66" s="4">
        <f t="shared" si="67"/>
        <v>23.279813571642364</v>
      </c>
      <c r="Y66" s="4" t="str">
        <f t="shared" si="68"/>
        <v>nan</v>
      </c>
      <c r="Z66" s="4" t="str">
        <f t="shared" si="69"/>
        <v>nan</v>
      </c>
      <c r="AB66" s="4">
        <f t="shared" si="70"/>
        <v>68.081484015336159</v>
      </c>
      <c r="AC66" s="4">
        <f t="shared" si="71"/>
        <v>28.458331551716768</v>
      </c>
      <c r="AE66" s="4">
        <f t="shared" si="72"/>
        <v>63.235486951440258</v>
      </c>
      <c r="AF66" s="4">
        <f t="shared" si="73"/>
        <v>29.741095480395096</v>
      </c>
      <c r="AH66" s="37">
        <f t="shared" si="95"/>
        <v>3.3600873238185245</v>
      </c>
      <c r="AI66" s="37">
        <f t="shared" si="92"/>
        <v>2.9821170968787576</v>
      </c>
      <c r="AJ66" s="37">
        <f t="shared" si="74"/>
        <v>5.4809130668132937</v>
      </c>
      <c r="AL66" s="20">
        <v>0.45600000000000002</v>
      </c>
      <c r="AM66" s="37">
        <f t="shared" si="75"/>
        <v>46.146347027175743</v>
      </c>
      <c r="AN66" s="37" t="str">
        <f t="shared" si="76"/>
        <v>nan</v>
      </c>
      <c r="AO66" s="37">
        <f t="shared" si="32"/>
        <v>46.146347027175743</v>
      </c>
      <c r="AP66" s="37">
        <f t="shared" si="93"/>
        <v>67.520216587934513</v>
      </c>
      <c r="AQ66" s="37">
        <f t="shared" si="77"/>
        <v>-47.458708194827494</v>
      </c>
      <c r="AS66" s="19">
        <v>0.45600000000000002</v>
      </c>
      <c r="AT66" s="4">
        <f t="shared" si="91"/>
        <v>46.146347027175743</v>
      </c>
      <c r="AU66" s="11">
        <v>43.751789234577032</v>
      </c>
      <c r="AV66" s="11">
        <v>845.9089554934136</v>
      </c>
      <c r="AW66" s="11">
        <v>-212578.89777044396</v>
      </c>
      <c r="AX66" s="4">
        <f t="shared" si="34"/>
        <v>14.763896445466242</v>
      </c>
      <c r="AY66" s="4">
        <f t="shared" si="35"/>
        <v>-3710.201686354681</v>
      </c>
      <c r="BA66" s="4">
        <f t="shared" si="94"/>
        <v>67.520216587934513</v>
      </c>
      <c r="BB66" s="11">
        <v>65.285410238453281</v>
      </c>
      <c r="BC66" s="11">
        <v>3809.3228929088255</v>
      </c>
      <c r="BD66" s="11">
        <v>-256693.74972133475</v>
      </c>
      <c r="BE66" s="4">
        <f t="shared" si="36"/>
        <v>66.485226752854359</v>
      </c>
      <c r="BF66" s="4">
        <f t="shared" si="37"/>
        <v>-4480.1511019275695</v>
      </c>
      <c r="BH66" s="4">
        <f t="shared" si="78"/>
        <v>-47.458708194827494</v>
      </c>
      <c r="BI66" s="11">
        <v>-48.652872129289776</v>
      </c>
      <c r="BJ66" s="11">
        <v>-510.70331636141049</v>
      </c>
      <c r="BK66" s="11">
        <v>67600.195119217591</v>
      </c>
      <c r="BL66" s="4">
        <f t="shared" si="38"/>
        <v>-8.9134543713608405</v>
      </c>
      <c r="BM66" s="4">
        <f t="shared" si="39"/>
        <v>1179.8459798209478</v>
      </c>
      <c r="BN66" s="4">
        <f t="shared" si="40"/>
        <v>25.66064028485383</v>
      </c>
      <c r="BO66" s="4">
        <f t="shared" si="41"/>
        <v>9.4269693787693721E-3</v>
      </c>
      <c r="BP66" s="4">
        <f t="shared" si="42"/>
        <v>2.616657093442639</v>
      </c>
      <c r="BR66" s="16">
        <f t="shared" si="79"/>
        <v>45.392268690174468</v>
      </c>
      <c r="BS66" s="16">
        <f t="shared" si="80"/>
        <v>2.8378463990789173</v>
      </c>
      <c r="BT66" s="16">
        <f t="shared" si="87"/>
        <v>66.455156116283149</v>
      </c>
      <c r="BU66" s="16">
        <f t="shared" si="88"/>
        <v>4.5561460661396396</v>
      </c>
      <c r="BV66" s="16">
        <f t="shared" si="81"/>
        <v>-48.050697102188735</v>
      </c>
      <c r="BW66" s="16">
        <f t="shared" si="82"/>
        <v>1.450512175975623</v>
      </c>
      <c r="BX66" s="16"/>
      <c r="BY66" s="16">
        <f t="shared" si="83"/>
        <v>41.845946361501468</v>
      </c>
      <c r="BZ66" s="16">
        <f t="shared" si="84"/>
        <v>4.4163205765073323</v>
      </c>
      <c r="CA66" s="16">
        <f t="shared" si="89"/>
        <v>67.036638507248512</v>
      </c>
      <c r="CB66" s="16">
        <f t="shared" si="90"/>
        <v>5.2132094893812759</v>
      </c>
      <c r="CC66" s="16">
        <f t="shared" si="85"/>
        <v>-47.952484359094392</v>
      </c>
      <c r="CD66" s="16">
        <f t="shared" si="86"/>
        <v>1.5172413353519669</v>
      </c>
      <c r="CE66" s="16"/>
      <c r="CF66" s="16">
        <f t="shared" si="43"/>
        <v>11.021568565767872</v>
      </c>
      <c r="CG66" s="16">
        <f t="shared" si="44"/>
        <v>-1.1483549808744495</v>
      </c>
      <c r="CH66" s="16">
        <f t="shared" si="45"/>
        <v>14.49879901122506</v>
      </c>
      <c r="CI66" s="16">
        <f t="shared" si="46"/>
        <v>1.8214934251092507</v>
      </c>
      <c r="CJ66" s="16">
        <f t="shared" si="47"/>
        <v>-17.330103340608169</v>
      </c>
      <c r="CK66" s="16">
        <f t="shared" si="48"/>
        <v>-0.1444664084098306</v>
      </c>
      <c r="CM66" s="16">
        <f t="shared" si="49"/>
        <v>7.5282842512542629</v>
      </c>
      <c r="CN66" s="16">
        <f t="shared" si="50"/>
        <v>1.3763852324394001</v>
      </c>
      <c r="CO66" s="16">
        <f t="shared" si="51"/>
        <v>15.486064830207873</v>
      </c>
      <c r="CP66" s="16">
        <f t="shared" si="52"/>
        <v>2.4981545125986311</v>
      </c>
      <c r="CQ66" s="16">
        <f t="shared" si="53"/>
        <v>-17.232500788197655</v>
      </c>
      <c r="CR66" s="16">
        <f t="shared" si="54"/>
        <v>0.36391346327548924</v>
      </c>
      <c r="CT66" s="11"/>
      <c r="CU66" s="11"/>
    </row>
    <row r="67" spans="1:99" x14ac:dyDescent="0.3">
      <c r="A67" s="9">
        <v>12</v>
      </c>
      <c r="B67" s="9" t="s">
        <v>12</v>
      </c>
      <c r="C67" s="9">
        <v>59</v>
      </c>
      <c r="D67" s="9">
        <v>944</v>
      </c>
      <c r="E67" s="9">
        <v>356.66699999999997</v>
      </c>
      <c r="G67" s="9">
        <v>910.66700000000003</v>
      </c>
      <c r="H67" s="9">
        <v>326.66699999999997</v>
      </c>
      <c r="M67" s="9">
        <v>944</v>
      </c>
      <c r="N67" s="9">
        <v>404</v>
      </c>
      <c r="P67" s="9">
        <v>892</v>
      </c>
      <c r="Q67" s="9">
        <v>418.66699999999997</v>
      </c>
      <c r="S67" s="4">
        <f t="shared" si="64"/>
        <v>67.273841592907743</v>
      </c>
      <c r="T67" s="4">
        <f t="shared" si="65"/>
        <v>25.417753452772907</v>
      </c>
      <c r="V67" s="4">
        <f t="shared" si="66"/>
        <v>64.898376590983602</v>
      </c>
      <c r="W67" s="4">
        <f t="shared" si="67"/>
        <v>23.279813571642364</v>
      </c>
      <c r="Y67" s="4" t="str">
        <f t="shared" si="68"/>
        <v>nan</v>
      </c>
      <c r="Z67" s="4" t="str">
        <f t="shared" si="69"/>
        <v>nan</v>
      </c>
      <c r="AB67" s="4">
        <f t="shared" si="70"/>
        <v>67.273841592907743</v>
      </c>
      <c r="AC67" s="4">
        <f t="shared" si="71"/>
        <v>28.790923732557975</v>
      </c>
      <c r="AE67" s="4">
        <f t="shared" si="72"/>
        <v>63.568079132281468</v>
      </c>
      <c r="AF67" s="4">
        <f t="shared" si="73"/>
        <v>29.836162540442697</v>
      </c>
      <c r="AH67" s="37">
        <f t="shared" si="95"/>
        <v>3.1958756093901615</v>
      </c>
      <c r="AI67" s="37">
        <f t="shared" si="92"/>
        <v>3.373170279785068</v>
      </c>
      <c r="AJ67" s="37">
        <f t="shared" si="74"/>
        <v>5.7667160742132859</v>
      </c>
      <c r="AL67" s="20">
        <v>0.46400000000000002</v>
      </c>
      <c r="AM67" s="37">
        <f t="shared" si="75"/>
        <v>41.987497393531953</v>
      </c>
      <c r="AN67" s="37" t="str">
        <f t="shared" si="76"/>
        <v>nan</v>
      </c>
      <c r="AO67" s="37">
        <f t="shared" si="32"/>
        <v>41.987497393531953</v>
      </c>
      <c r="AP67" s="38">
        <f>(ATAN((T67-AC67)/((IF(S67=AB67,S67+0.0001,S67))-AB67))*(180/PI()))*-1</f>
        <v>89.998301426410592</v>
      </c>
      <c r="AQ67" s="37">
        <f t="shared" si="77"/>
        <v>-50.01311375503581</v>
      </c>
      <c r="AS67" s="19">
        <v>0.46400000000000002</v>
      </c>
      <c r="AT67" s="4">
        <f t="shared" si="91"/>
        <v>41.987497393531953</v>
      </c>
      <c r="AU67" s="11">
        <v>42.38527036996981</v>
      </c>
      <c r="AV67" s="11">
        <v>-593.80485354502446</v>
      </c>
      <c r="AW67" s="11">
        <v>-109029.91107281618</v>
      </c>
      <c r="AX67" s="4">
        <f t="shared" si="34"/>
        <v>-10.363849808683399</v>
      </c>
      <c r="AY67" s="4">
        <f t="shared" si="35"/>
        <v>-1902.9309313772656</v>
      </c>
      <c r="BA67" s="4">
        <f t="shared" si="94"/>
        <v>89.998301426410592</v>
      </c>
      <c r="BB67" s="11">
        <v>84.838805771098038</v>
      </c>
      <c r="BC67" s="11">
        <v>689.90054310351229</v>
      </c>
      <c r="BD67" s="11">
        <v>-343346.8838426593</v>
      </c>
      <c r="BE67" s="4">
        <f t="shared" si="36"/>
        <v>12.041035988453348</v>
      </c>
      <c r="BF67" s="4">
        <f t="shared" si="37"/>
        <v>-5992.5335995169262</v>
      </c>
      <c r="BH67" s="4">
        <f t="shared" si="78"/>
        <v>-50.01311375503581</v>
      </c>
      <c r="BI67" s="11">
        <v>-50.35467058634525</v>
      </c>
      <c r="BJ67" s="11">
        <v>-160.5338682177497</v>
      </c>
      <c r="BK67" s="11">
        <v>25519.554306287067</v>
      </c>
      <c r="BL67" s="4">
        <f t="shared" si="38"/>
        <v>-2.8018445613624134</v>
      </c>
      <c r="BM67" s="4">
        <f t="shared" si="39"/>
        <v>445.40024628620688</v>
      </c>
      <c r="BN67" s="4">
        <f t="shared" si="40"/>
        <v>9.666686486193159</v>
      </c>
      <c r="BO67" s="4">
        <f t="shared" si="41"/>
        <v>3.5587479678267928E-3</v>
      </c>
      <c r="BP67" s="4">
        <f t="shared" si="42"/>
        <v>0.98572769359591639</v>
      </c>
      <c r="BR67" s="16">
        <f t="shared" si="79"/>
        <v>45.769219826280654</v>
      </c>
      <c r="BS67" s="16">
        <f t="shared" si="80"/>
        <v>4.0442581048620712</v>
      </c>
      <c r="BT67" s="16">
        <f t="shared" si="87"/>
        <v>87.707901653623878</v>
      </c>
      <c r="BU67" s="16">
        <f t="shared" si="88"/>
        <v>1.6132750022215125</v>
      </c>
      <c r="BV67" s="16">
        <f t="shared" si="81"/>
        <v>-48.663463694210449</v>
      </c>
      <c r="BW67" s="16">
        <f t="shared" si="82"/>
        <v>1.0368533859842417</v>
      </c>
      <c r="BX67" s="16"/>
      <c r="BY67" s="16">
        <f t="shared" si="83"/>
        <v>44.609466508476153</v>
      </c>
      <c r="BZ67" s="16">
        <f t="shared" si="84"/>
        <v>2.1972010818516061</v>
      </c>
      <c r="CA67" s="16">
        <f t="shared" si="89"/>
        <v>82.33816458055864</v>
      </c>
      <c r="CB67" s="16">
        <f t="shared" si="90"/>
        <v>2.2212981683561583</v>
      </c>
      <c r="CC67" s="16">
        <f t="shared" si="85"/>
        <v>-50.008717095004542</v>
      </c>
      <c r="CD67" s="16">
        <f t="shared" si="86"/>
        <v>0.74065489225096415</v>
      </c>
      <c r="CE67" s="16"/>
      <c r="CF67" s="16">
        <f t="shared" si="43"/>
        <v>11.398519701874058</v>
      </c>
      <c r="CG67" s="16">
        <f t="shared" si="44"/>
        <v>5.8056724908704282E-2</v>
      </c>
      <c r="CH67" s="16">
        <f t="shared" si="45"/>
        <v>35.751544548565789</v>
      </c>
      <c r="CI67" s="16">
        <f t="shared" si="46"/>
        <v>-1.1213776388088763</v>
      </c>
      <c r="CJ67" s="16">
        <f t="shared" si="47"/>
        <v>-17.942869932629883</v>
      </c>
      <c r="CK67" s="16">
        <f t="shared" si="48"/>
        <v>-0.55812519840121189</v>
      </c>
      <c r="CM67" s="16">
        <f t="shared" si="49"/>
        <v>10.291804398228948</v>
      </c>
      <c r="CN67" s="16">
        <f t="shared" si="50"/>
        <v>-0.84273426221632608</v>
      </c>
      <c r="CO67" s="16">
        <f t="shared" si="51"/>
        <v>30.787590903518002</v>
      </c>
      <c r="CP67" s="16">
        <f t="shared" si="52"/>
        <v>-0.4937568084264865</v>
      </c>
      <c r="CQ67" s="16">
        <f t="shared" si="53"/>
        <v>-19.288733524107805</v>
      </c>
      <c r="CR67" s="16">
        <f t="shared" si="54"/>
        <v>-0.41267297982551354</v>
      </c>
      <c r="CT67" s="11"/>
      <c r="CU67" s="11"/>
    </row>
    <row r="68" spans="1:99" x14ac:dyDescent="0.3">
      <c r="A68" s="9">
        <v>31</v>
      </c>
      <c r="B68" s="9" t="s">
        <v>31</v>
      </c>
      <c r="C68" s="9">
        <v>60</v>
      </c>
      <c r="D68" s="9">
        <v>938</v>
      </c>
      <c r="E68" s="9">
        <v>354.66699999999997</v>
      </c>
      <c r="G68" s="9">
        <v>900.66700000000003</v>
      </c>
      <c r="H68" s="9">
        <v>330.66699999999997</v>
      </c>
      <c r="M68" s="9">
        <v>949.33299999999997</v>
      </c>
      <c r="N68" s="9">
        <v>397.33300000000003</v>
      </c>
      <c r="P68" s="9">
        <v>889.33299999999997</v>
      </c>
      <c r="Q68" s="9">
        <v>415.33300000000003</v>
      </c>
      <c r="S68" s="4">
        <f t="shared" si="64"/>
        <v>66.846253616681636</v>
      </c>
      <c r="T68" s="4">
        <f t="shared" si="65"/>
        <v>25.275224127364204</v>
      </c>
      <c r="V68" s="4">
        <f t="shared" si="66"/>
        <v>64.185729963940091</v>
      </c>
      <c r="W68" s="4">
        <f t="shared" si="67"/>
        <v>23.564872222459769</v>
      </c>
      <c r="Y68" s="4" t="str">
        <f t="shared" si="68"/>
        <v>nan</v>
      </c>
      <c r="Z68" s="4" t="str">
        <f t="shared" si="69"/>
        <v>nan</v>
      </c>
      <c r="AB68" s="4">
        <f t="shared" si="70"/>
        <v>67.653896039110052</v>
      </c>
      <c r="AC68" s="4">
        <f t="shared" si="71"/>
        <v>28.315802226308065</v>
      </c>
      <c r="AE68" s="4">
        <f t="shared" si="72"/>
        <v>63.37801627684896</v>
      </c>
      <c r="AF68" s="4">
        <f t="shared" si="73"/>
        <v>29.59856615498639</v>
      </c>
      <c r="AH68" s="37">
        <f t="shared" si="95"/>
        <v>3.1628610063370544</v>
      </c>
      <c r="AI68" s="37">
        <f t="shared" si="92"/>
        <v>3.146013582024576</v>
      </c>
      <c r="AJ68" s="37">
        <f t="shared" si="74"/>
        <v>5.5425586630376715</v>
      </c>
      <c r="AL68" s="20">
        <v>0.47200000000000003</v>
      </c>
      <c r="AM68" s="37">
        <f t="shared" si="75"/>
        <v>32.735458973043336</v>
      </c>
      <c r="AN68" s="37" t="str">
        <f t="shared" si="76"/>
        <v>nan</v>
      </c>
      <c r="AO68" s="37">
        <f t="shared" si="32"/>
        <v>32.735458973043336</v>
      </c>
      <c r="AP68" s="37">
        <f>(ATAN((T68-AC68)/((IF(S68=AB68,S68+0.0001,S68))-AB68))*(180/PI()))</f>
        <v>75.124513996286538</v>
      </c>
      <c r="AQ68" s="37">
        <f t="shared" si="77"/>
        <v>-51.262991747540958</v>
      </c>
      <c r="AS68" s="19">
        <v>0.47200000000000003</v>
      </c>
      <c r="AT68" s="4">
        <f t="shared" si="91"/>
        <v>32.735458973043336</v>
      </c>
      <c r="AU68" s="11">
        <v>34.250911126589166</v>
      </c>
      <c r="AV68" s="11">
        <v>-898.56970452993153</v>
      </c>
      <c r="AW68" s="11">
        <v>2403.3612661061611</v>
      </c>
      <c r="AX68" s="4">
        <f t="shared" si="34"/>
        <v>-15.682999902719912</v>
      </c>
      <c r="AY68" s="4">
        <f t="shared" si="35"/>
        <v>41.946567208452116</v>
      </c>
      <c r="BA68" s="4">
        <f t="shared" si="94"/>
        <v>75.124513996286538</v>
      </c>
      <c r="BB68" s="11">
        <v>76.323819452405758</v>
      </c>
      <c r="BC68" s="11">
        <v>-1684.2275095033538</v>
      </c>
      <c r="BD68" s="11">
        <v>-154393.21964557018</v>
      </c>
      <c r="BE68" s="4">
        <f t="shared" si="36"/>
        <v>-29.395315393497611</v>
      </c>
      <c r="BF68" s="4">
        <f t="shared" si="37"/>
        <v>-2694.670025569993</v>
      </c>
      <c r="BH68" s="4">
        <f t="shared" si="78"/>
        <v>-51.262991747540958</v>
      </c>
      <c r="BI68" s="11">
        <v>-51.221414142772964</v>
      </c>
      <c r="BJ68" s="11">
        <v>-102.39042806699679</v>
      </c>
      <c r="BK68" s="11">
        <v>6070.3685091347052</v>
      </c>
      <c r="BL68" s="4">
        <f t="shared" si="38"/>
        <v>-1.787050092295507</v>
      </c>
      <c r="BM68" s="4">
        <f t="shared" si="39"/>
        <v>105.94791729378011</v>
      </c>
      <c r="BN68" s="4">
        <f t="shared" si="40"/>
        <v>2.3001140098830932</v>
      </c>
      <c r="BO68" s="4">
        <f t="shared" si="41"/>
        <v>8.4652385917730305E-4</v>
      </c>
      <c r="BP68" s="4">
        <f t="shared" si="42"/>
        <v>0.23454635476262323</v>
      </c>
      <c r="BR68" s="16">
        <f t="shared" si="79"/>
        <v>33.641158359408912</v>
      </c>
      <c r="BS68" s="16">
        <f t="shared" si="80"/>
        <v>1.5658813160030571</v>
      </c>
      <c r="BT68" s="16">
        <f t="shared" si="87"/>
        <v>71.120219508346651</v>
      </c>
      <c r="BU68" s="16">
        <f t="shared" si="88"/>
        <v>2.9313852956022504</v>
      </c>
      <c r="BV68" s="16">
        <f t="shared" si="81"/>
        <v>-52.125690638080343</v>
      </c>
      <c r="BW68" s="16">
        <f t="shared" si="82"/>
        <v>1.0806699102473223</v>
      </c>
      <c r="BX68" s="16"/>
      <c r="BY68" s="16">
        <f t="shared" si="83"/>
        <v>36.263253697122892</v>
      </c>
      <c r="BZ68" s="16">
        <f t="shared" si="84"/>
        <v>2.1425589081939687</v>
      </c>
      <c r="CA68" s="16">
        <f t="shared" si="89"/>
        <v>72.919378077061907</v>
      </c>
      <c r="CB68" s="16">
        <f t="shared" si="90"/>
        <v>2.3089823813753783</v>
      </c>
      <c r="CC68" s="16">
        <f t="shared" si="85"/>
        <v>-51.783025613731319</v>
      </c>
      <c r="CD68" s="16">
        <f t="shared" si="86"/>
        <v>0.80547430055120095</v>
      </c>
      <c r="CE68" s="16"/>
      <c r="CF68" s="16">
        <f t="shared" si="43"/>
        <v>-0.72954176499768408</v>
      </c>
      <c r="CG68" s="16">
        <f t="shared" si="44"/>
        <v>-2.4203200639503097</v>
      </c>
      <c r="CH68" s="16">
        <f t="shared" si="45"/>
        <v>19.163862403288562</v>
      </c>
      <c r="CI68" s="16">
        <f t="shared" si="46"/>
        <v>0.19673265457186151</v>
      </c>
      <c r="CJ68" s="16">
        <f t="shared" si="47"/>
        <v>-21.405096876499776</v>
      </c>
      <c r="CK68" s="16">
        <f t="shared" si="48"/>
        <v>-0.51430867413813131</v>
      </c>
      <c r="CM68" s="16">
        <f t="shared" si="49"/>
        <v>1.9455915868756861</v>
      </c>
      <c r="CN68" s="16">
        <f t="shared" si="50"/>
        <v>-0.89737643587396354</v>
      </c>
      <c r="CO68" s="16">
        <f t="shared" si="51"/>
        <v>21.368804400021268</v>
      </c>
      <c r="CP68" s="16">
        <f t="shared" si="52"/>
        <v>-0.40607259540726659</v>
      </c>
      <c r="CQ68" s="16">
        <f t="shared" si="53"/>
        <v>-21.063042042834581</v>
      </c>
      <c r="CR68" s="16">
        <f t="shared" si="54"/>
        <v>-0.34785357152527674</v>
      </c>
      <c r="CT68" s="11"/>
      <c r="CU68" s="11"/>
    </row>
    <row r="69" spans="1:99" x14ac:dyDescent="0.3">
      <c r="A69" s="9">
        <v>20</v>
      </c>
      <c r="B69" s="9" t="s">
        <v>20</v>
      </c>
      <c r="C69" s="9">
        <v>61</v>
      </c>
      <c r="D69" s="9">
        <v>936</v>
      </c>
      <c r="E69" s="9">
        <v>354</v>
      </c>
      <c r="G69" s="9">
        <v>897.33299999999997</v>
      </c>
      <c r="H69" s="9">
        <v>334</v>
      </c>
      <c r="M69" s="9">
        <v>960</v>
      </c>
      <c r="N69" s="9">
        <v>387.33300000000003</v>
      </c>
      <c r="P69" s="9">
        <v>887.33299999999997</v>
      </c>
      <c r="Q69" s="9">
        <v>416.66699999999997</v>
      </c>
      <c r="S69" s="4">
        <f t="shared" si="64"/>
        <v>66.703724291272934</v>
      </c>
      <c r="T69" s="4">
        <f t="shared" si="65"/>
        <v>25.227690597340402</v>
      </c>
      <c r="V69" s="4">
        <f t="shared" si="66"/>
        <v>63.94813357848377</v>
      </c>
      <c r="W69" s="4">
        <f t="shared" si="67"/>
        <v>23.802397343253375</v>
      </c>
      <c r="Y69" s="4" t="str">
        <f t="shared" si="68"/>
        <v>nan</v>
      </c>
      <c r="Z69" s="4" t="str">
        <f t="shared" si="69"/>
        <v>nan</v>
      </c>
      <c r="AB69" s="4">
        <f t="shared" si="70"/>
        <v>68.414076196177362</v>
      </c>
      <c r="AC69" s="4">
        <f t="shared" si="71"/>
        <v>27.60315559926455</v>
      </c>
      <c r="AE69" s="4">
        <f t="shared" si="72"/>
        <v>63.235486951440258</v>
      </c>
      <c r="AF69" s="4">
        <f t="shared" si="73"/>
        <v>29.693633215033991</v>
      </c>
      <c r="AH69" s="37">
        <f t="shared" si="95"/>
        <v>3.1023766754789595</v>
      </c>
      <c r="AI69" s="37">
        <f t="shared" si="92"/>
        <v>2.9271381269042802</v>
      </c>
      <c r="AJ69" s="37">
        <f t="shared" si="74"/>
        <v>5.6544950004347427</v>
      </c>
      <c r="AL69" s="20">
        <v>0.48</v>
      </c>
      <c r="AM69" s="37">
        <f t="shared" si="75"/>
        <v>27.349674224992956</v>
      </c>
      <c r="AN69" s="37" t="str">
        <f t="shared" si="76"/>
        <v>nan</v>
      </c>
      <c r="AO69" s="37">
        <f t="shared" si="32"/>
        <v>27.349674224992956</v>
      </c>
      <c r="AP69" s="37">
        <f>(ATAN((T69-AC69)/((IF(S69=AB69,S69+0.0001,S69))-AB69))*(180/PI()))</f>
        <v>54.245841056726846</v>
      </c>
      <c r="AQ69" s="37">
        <f t="shared" si="77"/>
        <v>-52.167196257489813</v>
      </c>
      <c r="AS69" s="19">
        <v>0.48</v>
      </c>
      <c r="AT69" s="4">
        <f t="shared" si="91"/>
        <v>27.349674224992956</v>
      </c>
      <c r="AU69" s="11">
        <v>28.008154414614573</v>
      </c>
      <c r="AV69" s="11">
        <v>-555.35107146086932</v>
      </c>
      <c r="AW69" s="11">
        <v>42203.723348710111</v>
      </c>
      <c r="AX69" s="4">
        <f t="shared" si="34"/>
        <v>-9.6927047014704844</v>
      </c>
      <c r="AY69" s="4">
        <f t="shared" si="35"/>
        <v>736.59392903579851</v>
      </c>
      <c r="BA69" s="4">
        <f t="shared" si="94"/>
        <v>54.245841056726846</v>
      </c>
      <c r="BB69" s="11">
        <v>57.89116433910015</v>
      </c>
      <c r="BC69" s="11">
        <v>-1780.3910885581613</v>
      </c>
      <c r="BD69" s="11">
        <v>61909.51581169165</v>
      </c>
      <c r="BE69" s="4">
        <f t="shared" si="36"/>
        <v>-31.073686468505858</v>
      </c>
      <c r="BF69" s="4">
        <f t="shared" si="37"/>
        <v>1080.5248892295092</v>
      </c>
      <c r="BH69" s="4">
        <f t="shared" si="78"/>
        <v>-52.167196257489813</v>
      </c>
      <c r="BI69" s="11">
        <v>-51.992917513229749</v>
      </c>
      <c r="BJ69" s="11">
        <v>-63.407967458361888</v>
      </c>
      <c r="BK69" s="11">
        <v>5720.5424365672279</v>
      </c>
      <c r="BL69" s="4">
        <f t="shared" si="38"/>
        <v>-1.1066778041458354</v>
      </c>
      <c r="BM69" s="4">
        <f t="shared" si="39"/>
        <v>99.842300518157018</v>
      </c>
      <c r="BN69" s="4">
        <f t="shared" si="40"/>
        <v>2.1667409197490879</v>
      </c>
      <c r="BO69" s="4">
        <f t="shared" si="41"/>
        <v>7.9773998114007457E-4</v>
      </c>
      <c r="BP69" s="4">
        <f t="shared" si="42"/>
        <v>0.22094608452386766</v>
      </c>
      <c r="BR69" s="16">
        <f t="shared" si="79"/>
        <v>27.895613127277773</v>
      </c>
      <c r="BS69" s="16">
        <f t="shared" si="80"/>
        <v>2.3551179192954996</v>
      </c>
      <c r="BT69" s="16">
        <f t="shared" si="87"/>
        <v>52.845481467556603</v>
      </c>
      <c r="BU69" s="16">
        <f t="shared" si="88"/>
        <v>2.2486725673877581</v>
      </c>
      <c r="BV69" s="16">
        <f t="shared" si="81"/>
        <v>-53.711956146811872</v>
      </c>
      <c r="BW69" s="16">
        <f t="shared" si="82"/>
        <v>1.3203848311281312</v>
      </c>
      <c r="BX69" s="16"/>
      <c r="BY69" s="16">
        <f t="shared" si="83"/>
        <v>28.415523327828499</v>
      </c>
      <c r="BZ69" s="16">
        <f t="shared" si="84"/>
        <v>2.2342145804294824</v>
      </c>
      <c r="CA69" s="16">
        <f t="shared" si="89"/>
        <v>55.995008016605844</v>
      </c>
      <c r="CB69" s="16">
        <f t="shared" si="90"/>
        <v>2.082555608452592</v>
      </c>
      <c r="CC69" s="16">
        <f t="shared" si="85"/>
        <v>-53.257805435393138</v>
      </c>
      <c r="CD69" s="16">
        <f t="shared" si="86"/>
        <v>0.97689128504988509</v>
      </c>
      <c r="CE69" s="16"/>
      <c r="CF69" s="16">
        <f t="shared" si="43"/>
        <v>-6.4750869971288232</v>
      </c>
      <c r="CG69" s="16">
        <f t="shared" si="44"/>
        <v>-1.6310834606578672</v>
      </c>
      <c r="CH69" s="16">
        <f t="shared" si="45"/>
        <v>0.88912436249851368</v>
      </c>
      <c r="CI69" s="16">
        <f t="shared" si="46"/>
        <v>-0.48598007364263074</v>
      </c>
      <c r="CJ69" s="16">
        <f t="shared" si="47"/>
        <v>-22.991362385231305</v>
      </c>
      <c r="CK69" s="16">
        <f t="shared" si="48"/>
        <v>-0.27459375325732238</v>
      </c>
      <c r="CM69" s="16">
        <f t="shared" si="49"/>
        <v>-5.9021387824187066</v>
      </c>
      <c r="CN69" s="16">
        <f t="shared" si="50"/>
        <v>-0.8057207636384498</v>
      </c>
      <c r="CO69" s="16">
        <f t="shared" si="51"/>
        <v>4.4444343395652055</v>
      </c>
      <c r="CP69" s="16">
        <f t="shared" si="52"/>
        <v>-0.63249936833005282</v>
      </c>
      <c r="CQ69" s="16">
        <f t="shared" si="53"/>
        <v>-22.537821864496401</v>
      </c>
      <c r="CR69" s="16">
        <f t="shared" si="54"/>
        <v>-0.1764365870265926</v>
      </c>
      <c r="CT69" s="11"/>
      <c r="CU69" s="11"/>
    </row>
    <row r="70" spans="1:99" x14ac:dyDescent="0.3">
      <c r="A70" s="9">
        <v>50</v>
      </c>
      <c r="B70" s="9" t="s">
        <v>50</v>
      </c>
      <c r="C70" s="9">
        <v>62</v>
      </c>
      <c r="D70" s="9">
        <v>932</v>
      </c>
      <c r="E70" s="9">
        <v>352.66699999999997</v>
      </c>
      <c r="G70" s="9">
        <v>893.33299999999997</v>
      </c>
      <c r="H70" s="9">
        <v>332.66699999999997</v>
      </c>
      <c r="M70" s="9">
        <v>960.66700000000003</v>
      </c>
      <c r="N70" s="9">
        <v>383.33300000000003</v>
      </c>
      <c r="P70" s="9">
        <v>884.66700000000003</v>
      </c>
      <c r="Q70" s="9">
        <v>414</v>
      </c>
      <c r="S70" s="4">
        <f t="shared" si="64"/>
        <v>66.418665640455529</v>
      </c>
      <c r="T70" s="4">
        <f t="shared" si="65"/>
        <v>25.132694801955502</v>
      </c>
      <c r="V70" s="4">
        <f t="shared" si="66"/>
        <v>63.663074927666365</v>
      </c>
      <c r="W70" s="4">
        <f t="shared" si="67"/>
        <v>23.707401547868471</v>
      </c>
      <c r="Y70" s="4" t="str">
        <f t="shared" si="68"/>
        <v>nan</v>
      </c>
      <c r="Z70" s="4" t="str">
        <f t="shared" si="69"/>
        <v>nan</v>
      </c>
      <c r="AB70" s="4">
        <f t="shared" si="70"/>
        <v>68.461609726201175</v>
      </c>
      <c r="AC70" s="4">
        <f t="shared" si="71"/>
        <v>27.318096948447145</v>
      </c>
      <c r="AE70" s="4">
        <f t="shared" si="72"/>
        <v>63.045495360670465</v>
      </c>
      <c r="AF70" s="4">
        <f t="shared" si="73"/>
        <v>29.50357035960149</v>
      </c>
      <c r="AH70" s="37">
        <f t="shared" si="95"/>
        <v>3.1023766754789612</v>
      </c>
      <c r="AI70" s="37">
        <f t="shared" si="92"/>
        <v>2.9915887216282582</v>
      </c>
      <c r="AJ70" s="37">
        <f t="shared" si="74"/>
        <v>5.5211258704047292</v>
      </c>
      <c r="AL70" s="20">
        <v>0.48799999999999999</v>
      </c>
      <c r="AM70" s="37">
        <f t="shared" si="75"/>
        <v>27.349674224993016</v>
      </c>
      <c r="AN70" s="37" t="str">
        <f t="shared" si="76"/>
        <v>nan</v>
      </c>
      <c r="AO70" s="37">
        <f t="shared" si="32"/>
        <v>27.349674224993016</v>
      </c>
      <c r="AP70" s="37">
        <f>(ATAN((T70-AC70)/((IF(S70=AB70,S70+0.0001,S70))-AB70))*(180/PI()))</f>
        <v>46.929633709814162</v>
      </c>
      <c r="AQ70" s="37">
        <f t="shared" si="77"/>
        <v>-52.341270358518244</v>
      </c>
      <c r="AS70" s="19">
        <v>0.48799999999999999</v>
      </c>
      <c r="AT70" s="4">
        <f t="shared" si="91"/>
        <v>27.349674224993016</v>
      </c>
      <c r="AU70" s="11">
        <v>25.365293561171089</v>
      </c>
      <c r="AV70" s="11">
        <v>-223.31009887746112</v>
      </c>
      <c r="AW70" s="11">
        <v>30129.138934187351</v>
      </c>
      <c r="AX70" s="4">
        <f t="shared" si="34"/>
        <v>-3.8974964783657899</v>
      </c>
      <c r="AY70" s="4">
        <f t="shared" si="35"/>
        <v>525.85267519238448</v>
      </c>
      <c r="BA70" s="4">
        <f t="shared" si="94"/>
        <v>46.929633709814162</v>
      </c>
      <c r="BB70" s="11">
        <v>47.837560682450551</v>
      </c>
      <c r="BC70" s="11">
        <v>-693.67520946757998</v>
      </c>
      <c r="BD70" s="11">
        <v>109532.40579766719</v>
      </c>
      <c r="BE70" s="4">
        <f t="shared" si="36"/>
        <v>-12.106916344670612</v>
      </c>
      <c r="BF70" s="4">
        <f t="shared" si="37"/>
        <v>1911.7011187998189</v>
      </c>
      <c r="BH70" s="4">
        <f t="shared" si="78"/>
        <v>-52.341270358518244</v>
      </c>
      <c r="BI70" s="11">
        <v>-52.235941670294224</v>
      </c>
      <c r="BJ70" s="11">
        <v>-10.861744734542171</v>
      </c>
      <c r="BK70" s="11">
        <v>4407.1158420259717</v>
      </c>
      <c r="BL70" s="4">
        <f t="shared" si="38"/>
        <v>-0.18957320812891834</v>
      </c>
      <c r="BM70" s="4">
        <f t="shared" si="39"/>
        <v>76.91868196015551</v>
      </c>
      <c r="BN70" s="4">
        <f t="shared" si="40"/>
        <v>1.6691355807174812</v>
      </c>
      <c r="BO70" s="4">
        <f t="shared" si="41"/>
        <v>6.1458026886164246E-4</v>
      </c>
      <c r="BP70" s="4">
        <f t="shared" si="42"/>
        <v>0.17020446133527858</v>
      </c>
      <c r="BR70" s="16">
        <f t="shared" si="79"/>
        <v>26.653276207311887</v>
      </c>
      <c r="BS70" s="16">
        <f t="shared" si="80"/>
        <v>2.5753756135553076</v>
      </c>
      <c r="BT70" s="16">
        <f t="shared" si="87"/>
        <v>46.854797588696762</v>
      </c>
      <c r="BU70" s="16">
        <f t="shared" si="88"/>
        <v>1.9798806768443702</v>
      </c>
      <c r="BV70" s="16">
        <f t="shared" si="81"/>
        <v>-53.288931333616198</v>
      </c>
      <c r="BW70" s="16">
        <f t="shared" si="82"/>
        <v>0.90151259313062526</v>
      </c>
      <c r="BX70" s="16"/>
      <c r="BY70" s="16">
        <f t="shared" si="83"/>
        <v>25.829139000768429</v>
      </c>
      <c r="BZ70" s="16">
        <f t="shared" si="84"/>
        <v>1.5883041443608654</v>
      </c>
      <c r="CA70" s="16">
        <f t="shared" si="89"/>
        <v>46.845982289311976</v>
      </c>
      <c r="CB70" s="16">
        <f t="shared" si="90"/>
        <v>1.3359822383371089</v>
      </c>
      <c r="CC70" s="16">
        <f t="shared" si="85"/>
        <v>-53.30574525592057</v>
      </c>
      <c r="CD70" s="16">
        <f t="shared" si="86"/>
        <v>0.76006228196916548</v>
      </c>
      <c r="CE70" s="16"/>
      <c r="CF70" s="16">
        <f t="shared" si="43"/>
        <v>-7.7174239170947097</v>
      </c>
      <c r="CG70" s="16">
        <f t="shared" si="44"/>
        <v>-1.4108257663980592</v>
      </c>
      <c r="CH70" s="16">
        <f t="shared" si="45"/>
        <v>-5.101559516361327</v>
      </c>
      <c r="CI70" s="16">
        <f t="shared" si="46"/>
        <v>-0.75477196418601866</v>
      </c>
      <c r="CJ70" s="16">
        <f t="shared" si="47"/>
        <v>-22.568337572035631</v>
      </c>
      <c r="CK70" s="16">
        <f t="shared" si="48"/>
        <v>-0.69346599125482833</v>
      </c>
      <c r="CM70" s="16">
        <f t="shared" si="49"/>
        <v>-8.488523109478777</v>
      </c>
      <c r="CN70" s="16">
        <f t="shared" si="50"/>
        <v>-1.4516311997070668</v>
      </c>
      <c r="CO70" s="16">
        <f t="shared" si="51"/>
        <v>-4.7045913877286623</v>
      </c>
      <c r="CP70" s="16">
        <f t="shared" si="52"/>
        <v>-1.3790727384455359</v>
      </c>
      <c r="CQ70" s="16">
        <f t="shared" si="53"/>
        <v>-22.585761685023833</v>
      </c>
      <c r="CR70" s="16">
        <f t="shared" si="54"/>
        <v>-0.39326559010731221</v>
      </c>
      <c r="CT70" s="11"/>
      <c r="CU70" s="11"/>
    </row>
    <row r="71" spans="1:99" x14ac:dyDescent="0.3">
      <c r="A71" s="9">
        <v>63</v>
      </c>
      <c r="B71" s="9" t="s">
        <v>63</v>
      </c>
      <c r="C71" s="9">
        <v>63</v>
      </c>
      <c r="D71" s="9">
        <v>930.66700000000003</v>
      </c>
      <c r="E71" s="9">
        <v>349.33300000000003</v>
      </c>
      <c r="G71" s="9">
        <v>890</v>
      </c>
      <c r="H71" s="9">
        <v>332.66699999999997</v>
      </c>
      <c r="M71" s="9">
        <v>960</v>
      </c>
      <c r="N71" s="9">
        <v>383.33300000000003</v>
      </c>
      <c r="P71" s="9">
        <v>880.66700000000003</v>
      </c>
      <c r="Q71" s="9">
        <v>412.66699999999997</v>
      </c>
      <c r="S71" s="4">
        <f t="shared" si="64"/>
        <v>66.323669845070626</v>
      </c>
      <c r="T71" s="4">
        <f t="shared" si="65"/>
        <v>24.895098416499199</v>
      </c>
      <c r="V71" s="4">
        <f t="shared" si="66"/>
        <v>63.425549806872766</v>
      </c>
      <c r="W71" s="4">
        <f t="shared" si="67"/>
        <v>23.707401547868471</v>
      </c>
      <c r="Y71" s="4" t="str">
        <f t="shared" si="68"/>
        <v>nan</v>
      </c>
      <c r="Z71" s="4" t="str">
        <f t="shared" si="69"/>
        <v>nan</v>
      </c>
      <c r="AB71" s="4">
        <f t="shared" si="70"/>
        <v>68.414076196177362</v>
      </c>
      <c r="AC71" s="4">
        <f t="shared" si="71"/>
        <v>27.318096948447145</v>
      </c>
      <c r="AE71" s="4">
        <f t="shared" si="72"/>
        <v>62.760436709853053</v>
      </c>
      <c r="AF71" s="4">
        <f t="shared" si="73"/>
        <v>29.408574564216586</v>
      </c>
      <c r="AH71" s="37">
        <f t="shared" si="95"/>
        <v>3.1320478297049039</v>
      </c>
      <c r="AI71" s="37">
        <f t="shared" si="92"/>
        <v>3.2001125915456923</v>
      </c>
      <c r="AJ71" s="37">
        <f t="shared" si="74"/>
        <v>5.7504867021780202</v>
      </c>
      <c r="AL71" s="20">
        <v>0.496</v>
      </c>
      <c r="AM71" s="37">
        <f t="shared" si="75"/>
        <v>22.28461865592989</v>
      </c>
      <c r="AN71" s="37" t="str">
        <f t="shared" si="76"/>
        <v>nan</v>
      </c>
      <c r="AO71" s="37">
        <f t="shared" si="32"/>
        <v>22.28461865592989</v>
      </c>
      <c r="AP71" s="37">
        <f>(ATAN((T71-AC71)/((IF(S71=AB71,S71+0.0001,S71))-AB71))*(180/PI()))</f>
        <v>49.214500552591304</v>
      </c>
      <c r="AQ71" s="37">
        <f t="shared" si="77"/>
        <v>-51.710130128958113</v>
      </c>
      <c r="AS71" s="19">
        <v>0.496</v>
      </c>
      <c r="AT71" s="4">
        <f t="shared" si="91"/>
        <v>22.28461865592989</v>
      </c>
      <c r="AU71" s="11">
        <v>24.435192662868626</v>
      </c>
      <c r="AV71" s="11">
        <v>-73.284825616954777</v>
      </c>
      <c r="AW71" s="11">
        <v>13009.785422275945</v>
      </c>
      <c r="AX71" s="4">
        <f t="shared" si="34"/>
        <v>-1.2790614987657456</v>
      </c>
      <c r="AY71" s="4">
        <f t="shared" si="35"/>
        <v>227.06359059667614</v>
      </c>
      <c r="BA71" s="4">
        <f t="shared" si="94"/>
        <v>49.214500552591304</v>
      </c>
      <c r="BB71" s="11">
        <v>46.792360460453999</v>
      </c>
      <c r="BC71" s="11">
        <v>-27.872512555324452</v>
      </c>
      <c r="BD71" s="11">
        <v>45695.479559847969</v>
      </c>
      <c r="BE71" s="4">
        <f t="shared" si="36"/>
        <v>-0.48646711489386985</v>
      </c>
      <c r="BF71" s="4">
        <f t="shared" si="37"/>
        <v>797.53657159711645</v>
      </c>
      <c r="BH71" s="4">
        <f t="shared" si="78"/>
        <v>-51.710130128958113</v>
      </c>
      <c r="BI71" s="11">
        <v>-52.166705437236907</v>
      </c>
      <c r="BJ71" s="11">
        <v>7.1058893632819879</v>
      </c>
      <c r="BK71" s="11">
        <v>852.52306808706726</v>
      </c>
      <c r="BL71" s="4">
        <f t="shared" si="38"/>
        <v>0.12402116567171415</v>
      </c>
      <c r="BM71" s="4">
        <f t="shared" si="39"/>
        <v>14.879334487323122</v>
      </c>
      <c r="BN71" s="4">
        <f t="shared" si="40"/>
        <v>0.32288173089090033</v>
      </c>
      <c r="BO71" s="4">
        <f t="shared" si="41"/>
        <v>1.1888588255371175E-4</v>
      </c>
      <c r="BP71" s="4">
        <f t="shared" si="42"/>
        <v>3.2924773587095398E-2</v>
      </c>
      <c r="BR71" s="16">
        <f t="shared" si="79"/>
        <v>25.633010076010368</v>
      </c>
      <c r="BS71" s="16">
        <f t="shared" si="80"/>
        <v>2.3546706176641186</v>
      </c>
      <c r="BT71" s="16">
        <f t="shared" si="87"/>
        <v>46.711457113916033</v>
      </c>
      <c r="BU71" s="16">
        <f t="shared" si="88"/>
        <v>1.5473900732637991</v>
      </c>
      <c r="BV71" s="16">
        <f t="shared" si="81"/>
        <v>-52.337097497119842</v>
      </c>
      <c r="BW71" s="16">
        <f t="shared" si="82"/>
        <v>0.55153090675118133</v>
      </c>
      <c r="BX71" s="16"/>
      <c r="BY71" s="16">
        <f t="shared" si="83"/>
        <v>25.924044438497202</v>
      </c>
      <c r="BZ71" s="16">
        <f t="shared" si="84"/>
        <v>0.96951166076223472</v>
      </c>
      <c r="CA71" s="16">
        <f t="shared" si="89"/>
        <v>45.56012738785406</v>
      </c>
      <c r="CB71" s="16">
        <f t="shared" si="90"/>
        <v>0.99065552610841745</v>
      </c>
      <c r="CC71" s="16">
        <f t="shared" si="85"/>
        <v>-52.645870112480644</v>
      </c>
      <c r="CD71" s="16">
        <f t="shared" si="86"/>
        <v>0.486031569403925</v>
      </c>
      <c r="CE71" s="16"/>
      <c r="CF71" s="16">
        <f t="shared" si="43"/>
        <v>-8.7376900483962281</v>
      </c>
      <c r="CG71" s="16">
        <f t="shared" si="44"/>
        <v>-1.6315307622892483</v>
      </c>
      <c r="CH71" s="16">
        <f t="shared" si="45"/>
        <v>-5.2448999911420557</v>
      </c>
      <c r="CI71" s="16">
        <f t="shared" si="46"/>
        <v>-1.1872625677665898</v>
      </c>
      <c r="CJ71" s="16">
        <f t="shared" si="47"/>
        <v>-21.616503735539276</v>
      </c>
      <c r="CK71" s="16">
        <f t="shared" si="48"/>
        <v>-1.0434476776342723</v>
      </c>
      <c r="CM71" s="16">
        <f t="shared" si="49"/>
        <v>-8.393617671750004</v>
      </c>
      <c r="CN71" s="16">
        <f t="shared" si="50"/>
        <v>-2.0704236833056973</v>
      </c>
      <c r="CO71" s="16">
        <f t="shared" si="51"/>
        <v>-5.9904462891865791</v>
      </c>
      <c r="CP71" s="16">
        <f t="shared" si="52"/>
        <v>-1.7243994506742273</v>
      </c>
      <c r="CQ71" s="16">
        <f t="shared" si="53"/>
        <v>-21.925886541583907</v>
      </c>
      <c r="CR71" s="16">
        <f t="shared" si="54"/>
        <v>-0.66729630267255269</v>
      </c>
      <c r="CT71" s="11"/>
      <c r="CU71" s="11"/>
    </row>
    <row r="72" spans="1:99" x14ac:dyDescent="0.3">
      <c r="A72" s="9">
        <v>46</v>
      </c>
      <c r="B72" s="9" t="s">
        <v>46</v>
      </c>
      <c r="C72" s="9">
        <v>64</v>
      </c>
      <c r="D72" s="9">
        <v>928</v>
      </c>
      <c r="E72" s="9">
        <v>350</v>
      </c>
      <c r="G72" s="9">
        <v>891.33299999999997</v>
      </c>
      <c r="H72" s="9">
        <v>332</v>
      </c>
      <c r="M72" s="9">
        <v>957.33299999999997</v>
      </c>
      <c r="N72" s="9">
        <v>383.33300000000003</v>
      </c>
      <c r="P72" s="9">
        <v>881.33299999999997</v>
      </c>
      <c r="Q72" s="9">
        <v>411.33300000000003</v>
      </c>
      <c r="S72" s="4">
        <f t="shared" si="64"/>
        <v>66.133606989638125</v>
      </c>
      <c r="T72" s="4">
        <f t="shared" si="65"/>
        <v>24.942631946522997</v>
      </c>
      <c r="V72" s="4">
        <f t="shared" si="66"/>
        <v>63.520545602257663</v>
      </c>
      <c r="W72" s="4">
        <f t="shared" si="67"/>
        <v>23.659868017844673</v>
      </c>
      <c r="Y72" s="4" t="str">
        <f t="shared" si="68"/>
        <v>nan</v>
      </c>
      <c r="Z72" s="4" t="str">
        <f t="shared" si="69"/>
        <v>nan</v>
      </c>
      <c r="AB72" s="4">
        <f t="shared" si="70"/>
        <v>68.224013340744861</v>
      </c>
      <c r="AC72" s="4">
        <f t="shared" si="71"/>
        <v>27.318096948447145</v>
      </c>
      <c r="AE72" s="4">
        <f t="shared" si="72"/>
        <v>62.807898975214151</v>
      </c>
      <c r="AF72" s="4">
        <f t="shared" si="73"/>
        <v>29.313507504168985</v>
      </c>
      <c r="AH72" s="37">
        <f t="shared" si="95"/>
        <v>2.9109402451676942</v>
      </c>
      <c r="AI72" s="37">
        <f t="shared" si="92"/>
        <v>3.164274433122682</v>
      </c>
      <c r="AJ72" s="37">
        <f t="shared" si="74"/>
        <v>5.492256998505348</v>
      </c>
      <c r="AL72" s="20">
        <v>0.504</v>
      </c>
      <c r="AM72" s="37">
        <f t="shared" si="75"/>
        <v>26.146635192065293</v>
      </c>
      <c r="AN72" s="37" t="str">
        <f t="shared" si="76"/>
        <v>nan</v>
      </c>
      <c r="AO72" s="37">
        <f t="shared" si="32"/>
        <v>26.146635192065293</v>
      </c>
      <c r="AP72" s="37">
        <f>(ATAN((T72-AC72)/((IF(S72=AB72,S72+0.0001,S72))-AB72))*(180/PI()))</f>
        <v>48.652261528989854</v>
      </c>
      <c r="AQ72" s="37">
        <f t="shared" si="77"/>
        <v>-52.733250825604649</v>
      </c>
      <c r="AS72" s="19">
        <v>0.504</v>
      </c>
      <c r="AT72" s="4">
        <f t="shared" si="91"/>
        <v>26.146635192065293</v>
      </c>
      <c r="AU72" s="11">
        <v>24.192736295606334</v>
      </c>
      <c r="AV72" s="11">
        <v>-15.153522234139588</v>
      </c>
      <c r="AW72" s="11">
        <v>3633.2062888579107</v>
      </c>
      <c r="AX72" s="4">
        <f t="shared" si="34"/>
        <v>-0.26447885625990292</v>
      </c>
      <c r="AY72" s="4">
        <f t="shared" si="35"/>
        <v>63.411412144734726</v>
      </c>
      <c r="BA72" s="4">
        <f t="shared" si="94"/>
        <v>48.652261528989854</v>
      </c>
      <c r="BB72" s="11">
        <v>47.391600460383387</v>
      </c>
      <c r="BC72" s="11">
        <v>37.452498216688539</v>
      </c>
      <c r="BD72" s="11">
        <v>4082.8129793276012</v>
      </c>
      <c r="BE72" s="4">
        <f t="shared" si="36"/>
        <v>0.65366940697851972</v>
      </c>
      <c r="BF72" s="4">
        <f t="shared" si="37"/>
        <v>71.258529232425843</v>
      </c>
      <c r="BH72" s="4">
        <f t="shared" si="78"/>
        <v>-52.733250825604649</v>
      </c>
      <c r="BI72" s="11">
        <v>-52.122247435081526</v>
      </c>
      <c r="BJ72" s="11">
        <v>2.778625002733671</v>
      </c>
      <c r="BK72" s="11">
        <v>-270.45400968839368</v>
      </c>
      <c r="BL72" s="4">
        <f t="shared" si="38"/>
        <v>4.8496154975938996E-2</v>
      </c>
      <c r="BM72" s="4">
        <f t="shared" si="39"/>
        <v>-4.7203129442831138</v>
      </c>
      <c r="BN72" s="4">
        <f t="shared" si="40"/>
        <v>0.10243080360511744</v>
      </c>
      <c r="BO72" s="4">
        <f t="shared" si="41"/>
        <v>-3.7715300424822078E-5</v>
      </c>
      <c r="BP72" s="4">
        <f t="shared" si="42"/>
        <v>1.044503511467571E-2</v>
      </c>
      <c r="BR72" s="16">
        <f t="shared" si="79"/>
        <v>27.051927165298867</v>
      </c>
      <c r="BS72" s="16">
        <f t="shared" si="80"/>
        <v>1.8730358833305127</v>
      </c>
      <c r="BT72" s="16">
        <f t="shared" si="87"/>
        <v>47.539691218433454</v>
      </c>
      <c r="BU72" s="16">
        <f t="shared" si="88"/>
        <v>2.6193797068918321</v>
      </c>
      <c r="BV72" s="16">
        <f t="shared" si="81"/>
        <v>-52.002519454413154</v>
      </c>
      <c r="BW72" s="16">
        <f t="shared" si="82"/>
        <v>0.49498242844835016</v>
      </c>
      <c r="BX72" s="16"/>
      <c r="BY72" s="16">
        <f t="shared" si="83"/>
        <v>26.124858795659339</v>
      </c>
      <c r="BZ72" s="16">
        <f t="shared" si="84"/>
        <v>1.1108437121107491</v>
      </c>
      <c r="CA72" s="16">
        <f t="shared" si="89"/>
        <v>45.91512071774126</v>
      </c>
      <c r="CB72" s="16">
        <f t="shared" si="90"/>
        <v>1.089170873714435</v>
      </c>
      <c r="CC72" s="16">
        <f t="shared" si="85"/>
        <v>-52.359685347416473</v>
      </c>
      <c r="CD72" s="16">
        <f t="shared" si="86"/>
        <v>0.42033947186031922</v>
      </c>
      <c r="CE72" s="16"/>
      <c r="CF72" s="16">
        <f t="shared" si="43"/>
        <v>-7.3187729591077293</v>
      </c>
      <c r="CG72" s="16">
        <f t="shared" si="44"/>
        <v>-2.1131654966228544</v>
      </c>
      <c r="CH72" s="16">
        <f t="shared" si="45"/>
        <v>-4.4166658866246351</v>
      </c>
      <c r="CI72" s="16">
        <f t="shared" si="46"/>
        <v>-0.11527293413855677</v>
      </c>
      <c r="CJ72" s="16">
        <f t="shared" si="47"/>
        <v>-21.281925692832587</v>
      </c>
      <c r="CK72" s="16">
        <f t="shared" si="48"/>
        <v>-1.0999961559371034</v>
      </c>
      <c r="CM72" s="16">
        <f t="shared" si="49"/>
        <v>-8.1928033145878665</v>
      </c>
      <c r="CN72" s="16">
        <f t="shared" si="50"/>
        <v>-1.9290916319571831</v>
      </c>
      <c r="CO72" s="16">
        <f t="shared" si="51"/>
        <v>-5.6354529592993785</v>
      </c>
      <c r="CP72" s="16">
        <f t="shared" si="52"/>
        <v>-1.6258841030682099</v>
      </c>
      <c r="CQ72" s="16">
        <f t="shared" si="53"/>
        <v>-21.639701776519736</v>
      </c>
      <c r="CR72" s="16">
        <f t="shared" si="54"/>
        <v>-0.73298840021615841</v>
      </c>
      <c r="CT72" s="11"/>
      <c r="CU72" s="11"/>
    </row>
    <row r="73" spans="1:99" x14ac:dyDescent="0.3">
      <c r="AH73" s="41"/>
      <c r="AI73" s="41"/>
      <c r="AJ73" s="41"/>
      <c r="AS73" s="21"/>
      <c r="AT73" s="27"/>
      <c r="AU73" s="11">
        <v>30</v>
      </c>
      <c r="AV73" s="25"/>
      <c r="AW73" s="25"/>
      <c r="AX73" s="27">
        <f>IF(ABS(MIN(AX75:AX138))&gt;MAX(AX75:AX138),ABS(MIN(AX75:AX138)),MAX(AX75:AX138))</f>
        <v>62.801583420461974</v>
      </c>
      <c r="AY73" s="27">
        <f>IF(ABS(MIN(AY75:AY138))&gt;MAX(AY75:AY138),ABS(MIN(AY75:AY138)),MAX(AY75:AY138))</f>
        <v>5834.0087372050057</v>
      </c>
      <c r="BA73" s="27"/>
      <c r="BB73" s="11">
        <v>30</v>
      </c>
      <c r="BE73" s="27">
        <f>IF(ABS(MIN(BE75:BE138))&gt;MAX(BE75:BE138),ABS(MIN(BE75:BE138)),MAX(BE75:BE138))</f>
        <v>81.480353270347138</v>
      </c>
      <c r="BF73" s="27">
        <f>IF(ABS(MIN(BF75:BF138))&gt;MAX(BF75:BF138),ABS(MIN(BF75:BF138)),MAX(BF75:BF138))</f>
        <v>6619.4563893707291</v>
      </c>
      <c r="BH73" s="27"/>
      <c r="BI73" s="11">
        <v>30</v>
      </c>
      <c r="BL73" s="27">
        <f>IF(ABS(MIN(BL75:BL138))&gt;MAX(BL75:BL138),ABS(MIN(BL75:BL138)),MAX(BL75:BL138))</f>
        <v>38.599958743953458</v>
      </c>
      <c r="BM73" s="27">
        <f>IF(ABS(MIN(BM75:BM138))&gt;MAX(BM75:BM138),ABS(MIN(BM75:BM138)),MAX(BM75:BM138))</f>
        <v>2709.0424897549847</v>
      </c>
      <c r="BN73" s="28"/>
      <c r="BO73" s="27">
        <f>IF(ABS(MIN(BO75:BO138))&gt;MAX(BO75:BO138),ABS(MIN(BO75:BO138)),MAX(BO75:BO138))</f>
        <v>2.1645249493142327E-2</v>
      </c>
      <c r="BP73" s="27">
        <f>IF(ABS(MIN(BP75:BP138))&gt;MAX(BP75:BP138),ABS(MIN(BP75:BP138)),MAX(BP75:BP138))</f>
        <v>6.051414867553973</v>
      </c>
      <c r="BQ73" s="8"/>
      <c r="BR73" s="17" t="s">
        <v>407</v>
      </c>
    </row>
    <row r="74" spans="1:99" ht="16.2" x14ac:dyDescent="0.3">
      <c r="A74" s="1" t="s">
        <v>110</v>
      </c>
      <c r="AS74" s="19" t="s">
        <v>181</v>
      </c>
      <c r="AT74" s="4" t="s">
        <v>175</v>
      </c>
      <c r="AU74" s="11" t="s">
        <v>176</v>
      </c>
      <c r="AV74" s="11" t="s">
        <v>99</v>
      </c>
      <c r="AW74" s="11" t="s">
        <v>100</v>
      </c>
      <c r="AX74" s="31" t="s">
        <v>108</v>
      </c>
      <c r="AY74" s="31" t="s">
        <v>109</v>
      </c>
      <c r="BA74" s="4" t="s">
        <v>177</v>
      </c>
      <c r="BB74" s="11" t="s">
        <v>178</v>
      </c>
      <c r="BC74" s="11" t="s">
        <v>99</v>
      </c>
      <c r="BD74" s="11" t="s">
        <v>100</v>
      </c>
      <c r="BE74" s="31" t="s">
        <v>108</v>
      </c>
      <c r="BF74" s="31" t="s">
        <v>109</v>
      </c>
      <c r="BH74" s="4" t="s">
        <v>179</v>
      </c>
      <c r="BI74" s="11" t="s">
        <v>180</v>
      </c>
      <c r="BJ74" s="11" t="s">
        <v>99</v>
      </c>
      <c r="BK74" s="11" t="s">
        <v>100</v>
      </c>
      <c r="BL74" s="31" t="s">
        <v>108</v>
      </c>
      <c r="BM74" s="31" t="s">
        <v>109</v>
      </c>
      <c r="BN74" s="27" t="s">
        <v>415</v>
      </c>
      <c r="BO74" s="30" t="s">
        <v>106</v>
      </c>
      <c r="BP74" s="27" t="s">
        <v>107</v>
      </c>
      <c r="BR74" s="18">
        <f>AVERAGE(BR9:BR72)</f>
        <v>34.370700124406596</v>
      </c>
      <c r="BS74" s="18">
        <f t="shared" ref="BS74:BW74" si="96">AVERAGE(BS9:BS72)</f>
        <v>3.9862013799533669</v>
      </c>
      <c r="BT74" s="18">
        <f t="shared" si="96"/>
        <v>51.956357105058089</v>
      </c>
      <c r="BU74" s="18">
        <f t="shared" si="96"/>
        <v>2.7346526410303889</v>
      </c>
      <c r="BV74" s="18">
        <f t="shared" si="96"/>
        <v>-30.720593761580567</v>
      </c>
      <c r="BW74" s="18">
        <f t="shared" si="96"/>
        <v>1.5949785843854536</v>
      </c>
      <c r="BY74" s="18">
        <f t="shared" ref="BY74:CD74" si="97">AVERAGE(BY9:BY72)</f>
        <v>34.317662110247205</v>
      </c>
      <c r="BZ74" s="18">
        <f t="shared" si="97"/>
        <v>3.0399353440679322</v>
      </c>
      <c r="CA74" s="18">
        <f t="shared" si="97"/>
        <v>51.550573677040639</v>
      </c>
      <c r="CB74" s="18">
        <f t="shared" si="97"/>
        <v>2.7150549767826448</v>
      </c>
      <c r="CC74" s="18">
        <f t="shared" si="97"/>
        <v>-30.719983570896737</v>
      </c>
      <c r="CD74" s="18">
        <f t="shared" si="97"/>
        <v>1.1533278720764777</v>
      </c>
    </row>
    <row r="75" spans="1:99" x14ac:dyDescent="0.3">
      <c r="A75" s="9">
        <v>57</v>
      </c>
      <c r="B75" s="9" t="s">
        <v>167</v>
      </c>
      <c r="C75" s="9">
        <v>1</v>
      </c>
      <c r="D75" s="9">
        <v>893.33299999999997</v>
      </c>
      <c r="E75" s="9">
        <v>406</v>
      </c>
      <c r="G75" s="9">
        <v>861.33299999999997</v>
      </c>
      <c r="H75" s="9">
        <v>386.66699999999997</v>
      </c>
      <c r="J75" s="9">
        <v>911</v>
      </c>
      <c r="K75" s="9">
        <v>373</v>
      </c>
      <c r="M75" s="9">
        <v>926</v>
      </c>
      <c r="N75" s="9">
        <v>441</v>
      </c>
      <c r="P75" s="9">
        <v>836.5</v>
      </c>
      <c r="Q75" s="9">
        <v>440</v>
      </c>
      <c r="S75" s="4">
        <f t="shared" ref="S75:S106" si="98">IF(D75="","nan",D75/14.0322)</f>
        <v>63.663074927666365</v>
      </c>
      <c r="T75" s="4">
        <f t="shared" ref="T75:T106" si="99">IF(E75="","nan",E75/14.0322)</f>
        <v>28.933453057966677</v>
      </c>
      <c r="V75" s="4">
        <f t="shared" ref="V75:V106" si="100">IF(G75="","nan",G75/14.0322)</f>
        <v>61.382605721127121</v>
      </c>
      <c r="W75" s="4">
        <f t="shared" ref="W75:W106" si="101">IF(H75="","nan",H75/14.0322)</f>
        <v>27.555693333903449</v>
      </c>
      <c r="Y75" s="4">
        <f t="shared" ref="Y75:Y106" si="102">IF(J75="","nan",J75/14.0322)</f>
        <v>64.922107723664141</v>
      </c>
      <c r="Z75" s="4">
        <f t="shared" ref="Z75:Z106" si="103">IF(K75="","nan",K75/14.0322)</f>
        <v>26.581719188723081</v>
      </c>
      <c r="AB75" s="4">
        <f t="shared" ref="AB75:AB106" si="104">IF(M75="","nan",M75/14.0322)</f>
        <v>65.991077664229422</v>
      </c>
      <c r="AC75" s="4">
        <f t="shared" ref="AC75:AC106" si="105">IF(N75="","nan",N75/14.0322)</f>
        <v>31.427716252618978</v>
      </c>
      <c r="AE75" s="4">
        <f t="shared" ref="AE75:AE106" si="106">IF(P75="","nan",P75/14.0322)</f>
        <v>59.612890352189964</v>
      </c>
      <c r="AF75" s="4">
        <f t="shared" ref="AF75:AF106" si="107">IF(Q75="","nan",Q75/14.0322)</f>
        <v>31.356451589914627</v>
      </c>
      <c r="AH75" s="37">
        <f t="shared" ref="AH75:AH106" si="108">(SQRT(((T75-W75)^2)+((S75-V75)^2)))</f>
        <v>2.6643501382559527</v>
      </c>
      <c r="AI75" s="37">
        <f t="shared" ref="AI75:AI106" si="109">(SQRT(((T75-AC75)^2)+((S75-AB75)^2)))</f>
        <v>3.411883002924073</v>
      </c>
      <c r="AJ75" s="37">
        <f t="shared" ref="AJ75:AJ106" si="110">(SQRT(((T75-AF75)^2)+((S75-AE75)^2)))</f>
        <v>4.7196310217271087</v>
      </c>
      <c r="AL75" s="20">
        <v>0</v>
      </c>
      <c r="AM75" s="37">
        <f t="shared" ref="AM75:AM106" si="111">IF(V75="nan","nan",(ATAN((T75-W75)/((IF(S75=V75,S75+0.0001,S75))-V75))*(180/PI())))</f>
        <v>31.138535201669463</v>
      </c>
      <c r="AN75" s="37">
        <f t="shared" ref="AN75:AN106" si="112">IF(Y75="nan","nan",(ATAN((T75-Z75)/((IF(S75=Y75,S75+0.0001,S75))-Y75))*(180/PI())))</f>
        <v>-61.837022803445542</v>
      </c>
      <c r="AO75" s="37">
        <f>IF(AM75="nan",(IF(AN75&lt;0,(AN75+93.46),(AN75-93.46))),AM75)</f>
        <v>31.138535201669463</v>
      </c>
      <c r="AP75" s="37">
        <f>(ATAN((T75-AC75)/((IF(S75=AB75,S75+0.0001,S75))-AB75))*(180/PI()))</f>
        <v>46.974642381221251</v>
      </c>
      <c r="AQ75" s="37">
        <f t="shared" ref="AQ75:AQ106" si="113">(ATAN((T75-AF75)/((IF(S75=AE75,S75+0.0001,S75))-AE75))*(180/PI()))</f>
        <v>-30.889719325014777</v>
      </c>
      <c r="AS75" s="19">
        <v>0</v>
      </c>
      <c r="AT75" s="4">
        <f t="shared" ref="AT75:AT117" si="114">AO75</f>
        <v>31.138535201669463</v>
      </c>
      <c r="AU75" s="11">
        <v>32.762691428253945</v>
      </c>
      <c r="AV75" s="11">
        <v>650.44205877177092</v>
      </c>
      <c r="AW75" s="11">
        <v>58913.823584112259</v>
      </c>
      <c r="AX75" s="4">
        <f>RADIANS(AV75)</f>
        <v>11.352355519017866</v>
      </c>
      <c r="AY75" s="4">
        <f>AW75*0.0174532925199433</f>
        <v>1028.2401964818455</v>
      </c>
      <c r="BA75" s="4">
        <f t="shared" ref="BA75:BA88" si="115">AP75</f>
        <v>46.974642381221251</v>
      </c>
      <c r="BB75" s="11">
        <v>51.877129992911819</v>
      </c>
      <c r="BC75" s="11">
        <v>832.41296141035377</v>
      </c>
      <c r="BD75" s="11">
        <v>47213.890261324406</v>
      </c>
      <c r="BE75" s="4">
        <f>RADIANS(BC75)</f>
        <v>14.528346912887175</v>
      </c>
      <c r="BF75" s="4">
        <f>BD75*0.0174532925199433</f>
        <v>824.03783773539703</v>
      </c>
      <c r="BH75" s="4">
        <f>AQ75</f>
        <v>-30.889719325014777</v>
      </c>
      <c r="BI75" s="11">
        <v>-30.295776602913399</v>
      </c>
      <c r="BJ75" s="11">
        <v>98.045300059825919</v>
      </c>
      <c r="BK75" s="11">
        <v>12479.520179628735</v>
      </c>
      <c r="BL75" s="4">
        <f>RADIANS(BJ75)</f>
        <v>1.7112133021497558</v>
      </c>
      <c r="BM75" s="4">
        <f>BK75*0.0174532925199433</f>
        <v>217.80871620359565</v>
      </c>
      <c r="BN75" s="4">
        <f>SQRT(((0.0217*BM75)^2)+((0.0217*(BL75^2))^2))</f>
        <v>4.7268762631351393</v>
      </c>
      <c r="BO75" s="4">
        <f>BM75*0.00000799</f>
        <v>1.7402916424667293E-3</v>
      </c>
      <c r="BP75" s="4">
        <f>0.1019716213*BN75</f>
        <v>0.48200723623637554</v>
      </c>
      <c r="BR75" s="5"/>
      <c r="BS75" s="5"/>
      <c r="BT75" s="5"/>
      <c r="BU75" s="5"/>
      <c r="BV75" s="5"/>
      <c r="BY75" s="5"/>
      <c r="BZ75" s="5"/>
      <c r="CA75" s="5"/>
      <c r="CB75" s="5"/>
      <c r="CC75" s="5"/>
    </row>
    <row r="76" spans="1:99" x14ac:dyDescent="0.3">
      <c r="A76" s="9">
        <v>60</v>
      </c>
      <c r="B76" s="9" t="s">
        <v>170</v>
      </c>
      <c r="C76" s="9">
        <v>2</v>
      </c>
      <c r="D76" s="9">
        <v>898.66700000000003</v>
      </c>
      <c r="E76" s="9">
        <v>402.66699999999997</v>
      </c>
      <c r="G76" s="9">
        <v>870.66700000000003</v>
      </c>
      <c r="H76" s="9">
        <v>377.33300000000003</v>
      </c>
      <c r="M76" s="9">
        <v>916</v>
      </c>
      <c r="N76" s="9">
        <v>444.5</v>
      </c>
      <c r="P76" s="9">
        <v>830</v>
      </c>
      <c r="Q76" s="9">
        <v>438.5</v>
      </c>
      <c r="S76" s="4">
        <f t="shared" si="98"/>
        <v>64.043200638531388</v>
      </c>
      <c r="T76" s="4">
        <f t="shared" si="99"/>
        <v>28.695927937173071</v>
      </c>
      <c r="V76" s="4">
        <f t="shared" si="100"/>
        <v>62.047790082809541</v>
      </c>
      <c r="W76" s="4">
        <f t="shared" si="101"/>
        <v>26.890508972221038</v>
      </c>
      <c r="Y76" s="4" t="str">
        <f t="shared" si="102"/>
        <v>nan</v>
      </c>
      <c r="Z76" s="4" t="str">
        <f t="shared" si="103"/>
        <v>nan</v>
      </c>
      <c r="AB76" s="4">
        <f t="shared" si="104"/>
        <v>65.278431037185896</v>
      </c>
      <c r="AC76" s="4">
        <f t="shared" si="105"/>
        <v>31.677142572084207</v>
      </c>
      <c r="AE76" s="4">
        <f t="shared" si="106"/>
        <v>59.149670044611682</v>
      </c>
      <c r="AF76" s="4">
        <f t="shared" si="107"/>
        <v>31.2495545958581</v>
      </c>
      <c r="AH76" s="37">
        <f t="shared" si="108"/>
        <v>2.6909479602724833</v>
      </c>
      <c r="AI76" s="37">
        <f t="shared" si="109"/>
        <v>3.2269854101263791</v>
      </c>
      <c r="AJ76" s="37">
        <f t="shared" si="110"/>
        <v>5.5197509713369337</v>
      </c>
      <c r="AL76" s="20">
        <v>8.0000000000000002E-3</v>
      </c>
      <c r="AM76" s="37">
        <f t="shared" si="111"/>
        <v>42.138344896779181</v>
      </c>
      <c r="AN76" s="37" t="str">
        <f t="shared" si="112"/>
        <v>nan</v>
      </c>
      <c r="AO76" s="37">
        <f t="shared" ref="AO76:AO138" si="116">IF(AM76="nan",(IF(AN76&lt;0,(AN76+93.46),(AN76-93.46))),AM76)</f>
        <v>42.138344896779181</v>
      </c>
      <c r="AP76" s="37">
        <f t="shared" ref="AP76:AP138" si="117">(ATAN((T76-AC76)/((IF(S76=AB76,S76+0.0001,S76))-AB76))*(180/PI()))</f>
        <v>67.49391646130077</v>
      </c>
      <c r="AQ76" s="37">
        <f t="shared" si="113"/>
        <v>-27.557231365835769</v>
      </c>
      <c r="AS76" s="19">
        <v>8.0000000000000002E-3</v>
      </c>
      <c r="AT76" s="4">
        <f t="shared" si="114"/>
        <v>42.138344896779181</v>
      </c>
      <c r="AU76" s="11">
        <v>43.16976486291172</v>
      </c>
      <c r="AV76" s="11">
        <v>1593.0632808896705</v>
      </c>
      <c r="AW76" s="11">
        <v>55564.958730367463</v>
      </c>
      <c r="AX76" s="4">
        <f t="shared" ref="AX76:AX138" si="118">RADIANS(AV76)</f>
        <v>27.804199444148011</v>
      </c>
      <c r="AY76" s="4">
        <f t="shared" ref="AY76:AY138" si="119">AW76*0.0174532925199433</f>
        <v>969.79147857968053</v>
      </c>
      <c r="BA76" s="4">
        <f t="shared" si="115"/>
        <v>67.49391646130077</v>
      </c>
      <c r="BB76" s="11">
        <v>65.195738008077385</v>
      </c>
      <c r="BC76" s="11">
        <v>1587.8352414721755</v>
      </c>
      <c r="BD76" s="11">
        <v>14668.460783687557</v>
      </c>
      <c r="BE76" s="4">
        <f t="shared" ref="BE76:BE138" si="120">RADIANS(BC76)</f>
        <v>27.712952942888677</v>
      </c>
      <c r="BF76" s="4">
        <f t="shared" ref="BF76:BF138" si="121">BD76*0.0174532925199433</f>
        <v>256.01293687501567</v>
      </c>
      <c r="BH76" s="4">
        <f>AQ76</f>
        <v>-27.557231365835769</v>
      </c>
      <c r="BI76" s="11">
        <v>-28.727051727445755</v>
      </c>
      <c r="BJ76" s="11">
        <v>297.71763241781213</v>
      </c>
      <c r="BK76" s="11">
        <v>30771.786897720092</v>
      </c>
      <c r="BL76" s="4">
        <f t="shared" ref="BL76:BL138" si="122">RADIANS(BJ76)</f>
        <v>5.1961529269330278</v>
      </c>
      <c r="BM76" s="4">
        <f t="shared" ref="BM76:BM138" si="123">BK76*0.0174532925199433</f>
        <v>537.06899808726735</v>
      </c>
      <c r="BN76" s="4">
        <f t="shared" ref="BN76:BN138" si="124">SQRT(((0.0217*BM76)^2)+((0.0217*(BL76^2))^2))</f>
        <v>11.669115407863206</v>
      </c>
      <c r="BO76" s="4">
        <f t="shared" ref="BO76:BO138" si="125">BM76*0.00000799</f>
        <v>4.291181294717266E-3</v>
      </c>
      <c r="BP76" s="4">
        <f t="shared" ref="BP76:BP138" si="126">0.1019716213*BN76</f>
        <v>1.1899186172766218</v>
      </c>
    </row>
    <row r="77" spans="1:99" x14ac:dyDescent="0.3">
      <c r="A77" s="9">
        <v>43</v>
      </c>
      <c r="B77" s="9" t="s">
        <v>153</v>
      </c>
      <c r="C77" s="9">
        <v>3</v>
      </c>
      <c r="D77" s="9">
        <v>900.66700000000003</v>
      </c>
      <c r="E77" s="9">
        <v>401.33300000000003</v>
      </c>
      <c r="G77" s="9">
        <v>878.66700000000003</v>
      </c>
      <c r="H77" s="9">
        <v>366</v>
      </c>
      <c r="M77" s="9">
        <v>907.5</v>
      </c>
      <c r="N77" s="9">
        <v>439.5</v>
      </c>
      <c r="P77" s="9">
        <v>829</v>
      </c>
      <c r="Q77" s="9">
        <v>437</v>
      </c>
      <c r="S77" s="4">
        <f t="shared" si="98"/>
        <v>64.185729963940091</v>
      </c>
      <c r="T77" s="4">
        <f t="shared" si="99"/>
        <v>28.60086087712547</v>
      </c>
      <c r="V77" s="4">
        <f t="shared" si="100"/>
        <v>62.617907384444351</v>
      </c>
      <c r="W77" s="4">
        <f t="shared" si="101"/>
        <v>26.08286654979262</v>
      </c>
      <c r="Y77" s="4" t="str">
        <f t="shared" si="102"/>
        <v>nan</v>
      </c>
      <c r="Z77" s="4" t="str">
        <f t="shared" si="103"/>
        <v>nan</v>
      </c>
      <c r="AB77" s="4">
        <f t="shared" si="104"/>
        <v>64.672681404198912</v>
      </c>
      <c r="AC77" s="4">
        <f t="shared" si="105"/>
        <v>31.320819258562452</v>
      </c>
      <c r="AE77" s="4">
        <f t="shared" si="106"/>
        <v>59.078405381907331</v>
      </c>
      <c r="AF77" s="4">
        <f t="shared" si="107"/>
        <v>31.14265760180157</v>
      </c>
      <c r="AH77" s="37">
        <f t="shared" si="108"/>
        <v>2.9662034780603115</v>
      </c>
      <c r="AI77" s="37">
        <f t="shared" si="109"/>
        <v>2.7632038111437645</v>
      </c>
      <c r="AJ77" s="37">
        <f t="shared" si="110"/>
        <v>5.7048659034030118</v>
      </c>
      <c r="AL77" s="20">
        <v>1.6E-2</v>
      </c>
      <c r="AM77" s="37">
        <f t="shared" si="111"/>
        <v>58.091650533102744</v>
      </c>
      <c r="AN77" s="37" t="str">
        <f t="shared" si="112"/>
        <v>nan</v>
      </c>
      <c r="AO77" s="37">
        <f t="shared" si="116"/>
        <v>58.091650533102744</v>
      </c>
      <c r="AP77" s="37">
        <f t="shared" si="117"/>
        <v>79.849923382014211</v>
      </c>
      <c r="AQ77" s="37">
        <f t="shared" si="113"/>
        <v>-26.458462540323154</v>
      </c>
      <c r="AS77" s="19">
        <v>1.6E-2</v>
      </c>
      <c r="AT77" s="4">
        <f t="shared" si="114"/>
        <v>58.091650533102744</v>
      </c>
      <c r="AU77" s="11">
        <v>58.251705133151802</v>
      </c>
      <c r="AV77" s="11">
        <v>1539.4814406847531</v>
      </c>
      <c r="AW77" s="11">
        <v>-71536.887921631846</v>
      </c>
      <c r="AX77" s="4">
        <f t="shared" si="118"/>
        <v>26.869019913294728</v>
      </c>
      <c r="AY77" s="4">
        <f t="shared" si="119"/>
        <v>-1248.5542308626393</v>
      </c>
      <c r="BA77" s="4">
        <f t="shared" si="115"/>
        <v>79.849923382014211</v>
      </c>
      <c r="BB77" s="11">
        <v>77.282495063156659</v>
      </c>
      <c r="BC77" s="11">
        <v>1067.1083450967867</v>
      </c>
      <c r="BD77" s="11">
        <v>-87321.551044682143</v>
      </c>
      <c r="BE77" s="4">
        <f t="shared" si="120"/>
        <v>18.624554097446815</v>
      </c>
      <c r="BF77" s="4">
        <f t="shared" si="121"/>
        <v>-1524.0485736779979</v>
      </c>
      <c r="BH77" s="4">
        <f>AQ77</f>
        <v>-26.458462540323154</v>
      </c>
      <c r="BI77" s="11">
        <v>-25.532294257975146</v>
      </c>
      <c r="BJ77" s="11">
        <v>590.39391380865061</v>
      </c>
      <c r="BK77" s="11">
        <v>41834.028157732668</v>
      </c>
      <c r="BL77" s="4">
        <f t="shared" si="122"/>
        <v>10.304317679696569</v>
      </c>
      <c r="BM77" s="4">
        <f t="shared" si="123"/>
        <v>730.14153072445288</v>
      </c>
      <c r="BN77" s="4">
        <f t="shared" si="124"/>
        <v>16.010727449636221</v>
      </c>
      <c r="BO77" s="4">
        <f t="shared" si="125"/>
        <v>5.8338308304883785E-3</v>
      </c>
      <c r="BP77" s="4">
        <f t="shared" si="126"/>
        <v>1.6326398362318195</v>
      </c>
    </row>
    <row r="78" spans="1:99" x14ac:dyDescent="0.3">
      <c r="A78" s="9">
        <v>46</v>
      </c>
      <c r="B78" s="9" t="s">
        <v>156</v>
      </c>
      <c r="C78" s="9">
        <v>4</v>
      </c>
      <c r="D78" s="9">
        <v>904.66700000000003</v>
      </c>
      <c r="E78" s="9">
        <v>403.33300000000003</v>
      </c>
      <c r="G78" s="9">
        <v>890.66700000000003</v>
      </c>
      <c r="H78" s="9">
        <v>363.33300000000003</v>
      </c>
      <c r="M78" s="9">
        <v>896.5</v>
      </c>
      <c r="N78" s="9">
        <v>449</v>
      </c>
      <c r="P78" s="9">
        <v>827.5</v>
      </c>
      <c r="Q78" s="9">
        <v>430.5</v>
      </c>
      <c r="S78" s="4">
        <f t="shared" si="98"/>
        <v>64.470788614757495</v>
      </c>
      <c r="T78" s="4">
        <f t="shared" si="99"/>
        <v>28.743390202534176</v>
      </c>
      <c r="V78" s="4">
        <f t="shared" si="100"/>
        <v>63.473083336896572</v>
      </c>
      <c r="W78" s="4">
        <f t="shared" si="101"/>
        <v>25.892803694360119</v>
      </c>
      <c r="Y78" s="4" t="str">
        <f t="shared" si="102"/>
        <v>nan</v>
      </c>
      <c r="Z78" s="4" t="str">
        <f t="shared" si="103"/>
        <v>nan</v>
      </c>
      <c r="AB78" s="4">
        <f t="shared" si="104"/>
        <v>63.888770114451049</v>
      </c>
      <c r="AC78" s="4">
        <f t="shared" si="105"/>
        <v>31.997833554253788</v>
      </c>
      <c r="AE78" s="4">
        <f t="shared" si="106"/>
        <v>58.971508387850804</v>
      </c>
      <c r="AF78" s="4">
        <f t="shared" si="107"/>
        <v>30.679437294223288</v>
      </c>
      <c r="AH78" s="37">
        <f t="shared" si="108"/>
        <v>3.0201422585791398</v>
      </c>
      <c r="AI78" s="37">
        <f t="shared" si="109"/>
        <v>3.3060772925403525</v>
      </c>
      <c r="AJ78" s="37">
        <f t="shared" si="110"/>
        <v>5.8301253292947983</v>
      </c>
      <c r="AL78" s="20">
        <v>2.4E-2</v>
      </c>
      <c r="AM78" s="37">
        <f t="shared" si="111"/>
        <v>70.709953780811205</v>
      </c>
      <c r="AN78" s="37" t="str">
        <f t="shared" si="112"/>
        <v>nan</v>
      </c>
      <c r="AO78" s="37">
        <f t="shared" si="116"/>
        <v>70.709953780811205</v>
      </c>
      <c r="AP78" s="38">
        <f>(ATAN((T78-AC78)/((IF(S78=AB78,S78+0.0001,S78))-AB78))*(180/PI()))*-1</f>
        <v>79.860521449942553</v>
      </c>
      <c r="AQ78" s="37">
        <f t="shared" si="113"/>
        <v>-19.394853701694085</v>
      </c>
      <c r="AS78" s="19">
        <v>2.4E-2</v>
      </c>
      <c r="AT78" s="4">
        <f t="shared" si="114"/>
        <v>70.709953780811205</v>
      </c>
      <c r="AU78" s="11">
        <v>67.801469083810886</v>
      </c>
      <c r="AV78" s="11">
        <v>448.47301977844342</v>
      </c>
      <c r="AW78" s="11">
        <v>-150141.76954376959</v>
      </c>
      <c r="AX78" s="4">
        <f t="shared" si="118"/>
        <v>7.8273308014954877</v>
      </c>
      <c r="AY78" s="4">
        <f t="shared" si="119"/>
        <v>-2620.4682233093245</v>
      </c>
      <c r="BA78" s="4">
        <f t="shared" si="115"/>
        <v>79.860521449942553</v>
      </c>
      <c r="BB78" s="11">
        <v>82.269472340584798</v>
      </c>
      <c r="BC78" s="11">
        <v>190.69035839644323</v>
      </c>
      <c r="BD78" s="11">
        <v>-119161.90978504521</v>
      </c>
      <c r="BE78" s="4">
        <f t="shared" si="120"/>
        <v>3.3281746058259487</v>
      </c>
      <c r="BF78" s="4">
        <f t="shared" si="121"/>
        <v>-2079.7676687134876</v>
      </c>
      <c r="BH78" s="4">
        <f>AQ78</f>
        <v>-19.394853701694085</v>
      </c>
      <c r="BI78" s="11">
        <v>-19.280748657832046</v>
      </c>
      <c r="BJ78" s="11">
        <v>967.06211473369024</v>
      </c>
      <c r="BK78" s="11">
        <v>35930.703505685822</v>
      </c>
      <c r="BL78" s="4">
        <f t="shared" si="122"/>
        <v>16.878417973402062</v>
      </c>
      <c r="BM78" s="4">
        <f t="shared" si="123"/>
        <v>627.1090787320868</v>
      </c>
      <c r="BN78" s="4">
        <f t="shared" si="124"/>
        <v>14.946606157325146</v>
      </c>
      <c r="BO78" s="4">
        <f t="shared" si="125"/>
        <v>5.0106015390693733E-3</v>
      </c>
      <c r="BP78" s="4">
        <f t="shared" si="126"/>
        <v>1.5241296627950078</v>
      </c>
    </row>
    <row r="79" spans="1:99" x14ac:dyDescent="0.3">
      <c r="A79" s="9">
        <v>58</v>
      </c>
      <c r="B79" s="9" t="s">
        <v>168</v>
      </c>
      <c r="C79" s="9">
        <v>5</v>
      </c>
      <c r="D79" s="9">
        <v>906.66700000000003</v>
      </c>
      <c r="E79" s="9">
        <v>405.33300000000003</v>
      </c>
      <c r="G79" s="9">
        <v>888.66700000000003</v>
      </c>
      <c r="H79" s="9">
        <v>366</v>
      </c>
      <c r="M79" s="9">
        <v>897</v>
      </c>
      <c r="N79" s="9">
        <v>451</v>
      </c>
      <c r="S79" s="4">
        <f t="shared" si="98"/>
        <v>64.613317940166198</v>
      </c>
      <c r="T79" s="4">
        <f t="shared" si="99"/>
        <v>28.885919527942878</v>
      </c>
      <c r="V79" s="4">
        <f t="shared" si="100"/>
        <v>63.33055401148787</v>
      </c>
      <c r="W79" s="4">
        <f t="shared" si="101"/>
        <v>26.08286654979262</v>
      </c>
      <c r="Y79" s="4" t="str">
        <f t="shared" si="102"/>
        <v>nan</v>
      </c>
      <c r="Z79" s="4" t="str">
        <f t="shared" si="103"/>
        <v>nan</v>
      </c>
      <c r="AB79" s="4">
        <f t="shared" si="104"/>
        <v>63.924402445803224</v>
      </c>
      <c r="AC79" s="4">
        <f t="shared" si="105"/>
        <v>32.14036287966249</v>
      </c>
      <c r="AE79" s="4" t="str">
        <f t="shared" si="106"/>
        <v>nan</v>
      </c>
      <c r="AF79" s="4" t="str">
        <f t="shared" si="107"/>
        <v>nan</v>
      </c>
      <c r="AH79" s="37">
        <f t="shared" si="108"/>
        <v>3.0826270119875505</v>
      </c>
      <c r="AI79" s="37">
        <f t="shared" si="109"/>
        <v>3.3265606995702579</v>
      </c>
      <c r="AJ79" s="37"/>
      <c r="AL79" s="20">
        <v>3.2000000000000001E-2</v>
      </c>
      <c r="AM79" s="37">
        <f t="shared" si="111"/>
        <v>65.409699104957568</v>
      </c>
      <c r="AN79" s="37" t="str">
        <f t="shared" si="112"/>
        <v>nan</v>
      </c>
      <c r="AO79" s="37">
        <f t="shared" si="116"/>
        <v>65.409699104957568</v>
      </c>
      <c r="AP79" s="38">
        <f>(ATAN((T79-AC79)/((IF(S79=AB79,S79+0.0001,S79))-AB79))*(180/PI()))*-1</f>
        <v>78.047809322203207</v>
      </c>
      <c r="AQ79" s="37"/>
      <c r="AS79" s="19">
        <v>3.2000000000000001E-2</v>
      </c>
      <c r="AT79" s="4">
        <f t="shared" si="114"/>
        <v>65.409699104957568</v>
      </c>
      <c r="AU79" s="11">
        <v>65.427273790428103</v>
      </c>
      <c r="AV79" s="11">
        <v>-862.78698611718232</v>
      </c>
      <c r="AW79" s="11">
        <v>-132045.98350239717</v>
      </c>
      <c r="AX79" s="4">
        <f t="shared" si="118"/>
        <v>-15.058473651103439</v>
      </c>
      <c r="AY79" s="4">
        <f t="shared" si="119"/>
        <v>-2304.6371761509449</v>
      </c>
      <c r="BA79" s="4">
        <f t="shared" si="115"/>
        <v>78.047809322203207</v>
      </c>
      <c r="BB79" s="11">
        <v>80.333540942416647</v>
      </c>
      <c r="BC79" s="11">
        <v>-839.48230202212869</v>
      </c>
      <c r="BD79" s="11">
        <v>-135789.65479860155</v>
      </c>
      <c r="BE79" s="4">
        <f t="shared" si="120"/>
        <v>-14.651730182507597</v>
      </c>
      <c r="BF79" s="4">
        <f t="shared" si="121"/>
        <v>-2369.9765663821149</v>
      </c>
      <c r="BH79" s="4">
        <f>AVERAGE(BH78,BH80)</f>
        <v>-10.082802951478508</v>
      </c>
    </row>
    <row r="80" spans="1:99" x14ac:dyDescent="0.3">
      <c r="A80" s="9">
        <v>52</v>
      </c>
      <c r="B80" s="9" t="s">
        <v>162</v>
      </c>
      <c r="C80" s="9">
        <v>6</v>
      </c>
      <c r="D80" s="9">
        <v>901.33299999999997</v>
      </c>
      <c r="E80" s="9">
        <v>406</v>
      </c>
      <c r="G80" s="9">
        <v>874.66700000000003</v>
      </c>
      <c r="H80" s="9">
        <v>374</v>
      </c>
      <c r="M80" s="9">
        <v>911</v>
      </c>
      <c r="N80" s="9">
        <v>445.5</v>
      </c>
      <c r="P80" s="9">
        <v>827</v>
      </c>
      <c r="Q80" s="9">
        <v>407</v>
      </c>
      <c r="S80" s="4">
        <f t="shared" si="98"/>
        <v>64.233192229301181</v>
      </c>
      <c r="T80" s="4">
        <f t="shared" si="99"/>
        <v>28.933453057966677</v>
      </c>
      <c r="V80" s="4">
        <f t="shared" si="100"/>
        <v>62.332848733626946</v>
      </c>
      <c r="W80" s="4">
        <f t="shared" si="101"/>
        <v>26.652983851427432</v>
      </c>
      <c r="Y80" s="4" t="str">
        <f t="shared" si="102"/>
        <v>nan</v>
      </c>
      <c r="Z80" s="4" t="str">
        <f t="shared" si="103"/>
        <v>nan</v>
      </c>
      <c r="AB80" s="4">
        <f t="shared" si="104"/>
        <v>64.922107723664141</v>
      </c>
      <c r="AC80" s="4">
        <f t="shared" si="105"/>
        <v>31.748407234788559</v>
      </c>
      <c r="AE80" s="4">
        <f t="shared" si="106"/>
        <v>58.935876056498628</v>
      </c>
      <c r="AF80" s="4">
        <f t="shared" si="107"/>
        <v>29.004717720671028</v>
      </c>
      <c r="AH80" s="37">
        <f t="shared" si="108"/>
        <v>2.9684752320888754</v>
      </c>
      <c r="AI80" s="37">
        <f t="shared" si="109"/>
        <v>2.8980289122057283</v>
      </c>
      <c r="AJ80" s="37">
        <f t="shared" si="110"/>
        <v>5.297795511982871</v>
      </c>
      <c r="AL80" s="20">
        <v>0.04</v>
      </c>
      <c r="AM80" s="37">
        <f t="shared" si="111"/>
        <v>50.195133371258109</v>
      </c>
      <c r="AN80" s="37" t="str">
        <f t="shared" si="112"/>
        <v>nan</v>
      </c>
      <c r="AO80" s="37">
        <f t="shared" si="116"/>
        <v>50.195133371258109</v>
      </c>
      <c r="AP80" s="37">
        <f t="shared" si="117"/>
        <v>76.248068276728276</v>
      </c>
      <c r="AQ80" s="37">
        <f t="shared" si="113"/>
        <v>-0.77075220126292909</v>
      </c>
      <c r="AS80" s="19">
        <v>0.04</v>
      </c>
      <c r="AT80" s="4">
        <f t="shared" si="114"/>
        <v>50.195133371258109</v>
      </c>
      <c r="AU80" s="11">
        <v>53.996876650253043</v>
      </c>
      <c r="AV80" s="11">
        <v>-1664.2628166094742</v>
      </c>
      <c r="AW80" s="11">
        <v>-50703.315060756606</v>
      </c>
      <c r="AX80" s="4">
        <f t="shared" si="118"/>
        <v>-29.046865768349896</v>
      </c>
      <c r="AY80" s="4">
        <f t="shared" si="119"/>
        <v>-884.93978948623169</v>
      </c>
      <c r="BA80" s="4">
        <f t="shared" si="115"/>
        <v>76.248068276728276</v>
      </c>
      <c r="BB80" s="11">
        <v>68.837754870258422</v>
      </c>
      <c r="BC80" s="11">
        <v>-1981.9442215757817</v>
      </c>
      <c r="BD80" s="11">
        <v>-86697.537282403515</v>
      </c>
      <c r="BE80" s="4">
        <f t="shared" si="120"/>
        <v>-34.591452257373426</v>
      </c>
      <c r="BF80" s="4">
        <f t="shared" si="121"/>
        <v>-1513.1574789484785</v>
      </c>
      <c r="BH80" s="4">
        <f t="shared" ref="BH80:BH95" si="127">AQ80</f>
        <v>-0.77075220126292909</v>
      </c>
      <c r="BI80" s="11">
        <v>-0.63618461697492268</v>
      </c>
      <c r="BJ80" s="11">
        <v>937.35333005455755</v>
      </c>
      <c r="BK80" s="11">
        <v>-56448.824560763031</v>
      </c>
      <c r="BL80" s="4">
        <f t="shared" si="122"/>
        <v>16.359901863985147</v>
      </c>
      <c r="BM80" s="4">
        <f t="shared" si="123"/>
        <v>-985.21784746595699</v>
      </c>
      <c r="BN80" s="4">
        <f t="shared" si="124"/>
        <v>22.154082499360911</v>
      </c>
      <c r="BO80" s="4">
        <f t="shared" si="125"/>
        <v>-7.8718906012529965E-3</v>
      </c>
      <c r="BP80" s="4">
        <f t="shared" si="126"/>
        <v>2.2590877108737883</v>
      </c>
    </row>
    <row r="81" spans="1:68" x14ac:dyDescent="0.3">
      <c r="A81" s="9">
        <v>31</v>
      </c>
      <c r="B81" s="9" t="s">
        <v>141</v>
      </c>
      <c r="C81" s="9">
        <v>7</v>
      </c>
      <c r="D81" s="9">
        <v>893.33299999999997</v>
      </c>
      <c r="E81" s="9">
        <v>404.66699999999997</v>
      </c>
      <c r="J81" s="9">
        <v>918.5</v>
      </c>
      <c r="K81" s="9">
        <v>377</v>
      </c>
      <c r="M81" s="9">
        <v>925</v>
      </c>
      <c r="N81" s="9">
        <v>435.5</v>
      </c>
      <c r="P81" s="9">
        <v>827.5</v>
      </c>
      <c r="Q81" s="9">
        <v>398.5</v>
      </c>
      <c r="S81" s="7">
        <f t="shared" si="98"/>
        <v>63.663074927666365</v>
      </c>
      <c r="T81" s="7">
        <f t="shared" si="99"/>
        <v>28.838457262581777</v>
      </c>
      <c r="U81" s="40"/>
      <c r="V81" s="7" t="str">
        <f t="shared" si="100"/>
        <v>nan</v>
      </c>
      <c r="W81" s="7" t="str">
        <f t="shared" si="101"/>
        <v>nan</v>
      </c>
      <c r="X81" s="40"/>
      <c r="Y81" s="7">
        <f t="shared" si="102"/>
        <v>65.456592693946789</v>
      </c>
      <c r="Z81" s="7">
        <f t="shared" si="103"/>
        <v>26.866777839540486</v>
      </c>
      <c r="AA81" s="40"/>
      <c r="AB81" s="7">
        <f t="shared" si="104"/>
        <v>65.919813001525071</v>
      </c>
      <c r="AC81" s="7">
        <f t="shared" si="105"/>
        <v>31.035760607745043</v>
      </c>
      <c r="AD81" s="40"/>
      <c r="AE81" s="7">
        <f t="shared" si="106"/>
        <v>58.971508387850804</v>
      </c>
      <c r="AF81" s="7">
        <f t="shared" si="107"/>
        <v>28.398968087684043</v>
      </c>
      <c r="AG81" s="13"/>
      <c r="AH81" s="37"/>
      <c r="AI81" s="37">
        <f t="shared" si="109"/>
        <v>3.1497632807354248</v>
      </c>
      <c r="AJ81" s="37">
        <f t="shared" si="110"/>
        <v>4.7121064644561299</v>
      </c>
      <c r="AK81" s="13"/>
      <c r="AL81" s="43">
        <v>4.8000000000000001E-2</v>
      </c>
      <c r="AM81" s="37" t="str">
        <f t="shared" si="111"/>
        <v>nan</v>
      </c>
      <c r="AN81" s="37">
        <f t="shared" si="112"/>
        <v>-47.709101867238708</v>
      </c>
      <c r="AO81" s="37">
        <f t="shared" si="116"/>
        <v>45.750898132761286</v>
      </c>
      <c r="AP81" s="37">
        <f t="shared" si="117"/>
        <v>44.235490492805773</v>
      </c>
      <c r="AQ81" s="37">
        <f t="shared" si="113"/>
        <v>5.3516461300460154</v>
      </c>
      <c r="AS81" s="19">
        <v>4.8000000000000001E-2</v>
      </c>
      <c r="AT81" s="4">
        <f t="shared" si="114"/>
        <v>45.750898132761286</v>
      </c>
      <c r="AU81" s="11">
        <v>38.799067459904641</v>
      </c>
      <c r="AV81" s="11">
        <v>-1674.0400656217398</v>
      </c>
      <c r="AW81" s="11">
        <v>70202.486637038164</v>
      </c>
      <c r="AX81" s="4">
        <f t="shared" si="118"/>
        <v>-29.217510955401295</v>
      </c>
      <c r="AY81" s="4">
        <f t="shared" si="119"/>
        <v>1225.2645349036377</v>
      </c>
      <c r="BA81" s="4">
        <f t="shared" si="115"/>
        <v>44.235490492805773</v>
      </c>
      <c r="BB81" s="11">
        <v>48.622431891007352</v>
      </c>
      <c r="BC81" s="11">
        <v>-2226.642964427178</v>
      </c>
      <c r="BD81" s="11">
        <v>76502.82656620357</v>
      </c>
      <c r="BE81" s="4">
        <f t="shared" si="120"/>
        <v>-38.862250995621231</v>
      </c>
      <c r="BF81" s="4">
        <f t="shared" si="121"/>
        <v>1335.2262106624403</v>
      </c>
      <c r="BH81" s="4">
        <f t="shared" si="127"/>
        <v>5.3516461300460154</v>
      </c>
      <c r="BI81" s="11">
        <v>4.9383543059148982</v>
      </c>
      <c r="BJ81" s="11">
        <v>262.10396133448</v>
      </c>
      <c r="BK81" s="11">
        <v>-92623.812766144605</v>
      </c>
      <c r="BL81" s="4">
        <f t="shared" si="122"/>
        <v>4.5745771078065864</v>
      </c>
      <c r="BM81" s="4">
        <f t="shared" si="123"/>
        <v>-1616.5904985199802</v>
      </c>
      <c r="BN81" s="4">
        <f t="shared" si="124"/>
        <v>35.082952924448158</v>
      </c>
      <c r="BO81" s="4">
        <f t="shared" si="125"/>
        <v>-1.2916558083174641E-2</v>
      </c>
      <c r="BP81" s="4">
        <f t="shared" si="126"/>
        <v>3.5774655896975549</v>
      </c>
    </row>
    <row r="82" spans="1:68" x14ac:dyDescent="0.3">
      <c r="A82" s="9">
        <v>62</v>
      </c>
      <c r="B82" s="9" t="s">
        <v>172</v>
      </c>
      <c r="C82" s="9">
        <v>8</v>
      </c>
      <c r="D82" s="9">
        <v>890.66700000000003</v>
      </c>
      <c r="E82" s="9">
        <v>400.66699999999997</v>
      </c>
      <c r="J82" s="9">
        <v>902</v>
      </c>
      <c r="K82" s="9">
        <v>367</v>
      </c>
      <c r="M82" s="9">
        <v>928</v>
      </c>
      <c r="N82" s="9">
        <v>426</v>
      </c>
      <c r="P82" s="9">
        <v>833</v>
      </c>
      <c r="Q82" s="9">
        <v>396.5</v>
      </c>
      <c r="S82" s="4">
        <f t="shared" si="98"/>
        <v>63.473083336896572</v>
      </c>
      <c r="T82" s="4">
        <f t="shared" si="99"/>
        <v>28.553398611764369</v>
      </c>
      <c r="V82" s="4" t="str">
        <f t="shared" si="100"/>
        <v>nan</v>
      </c>
      <c r="W82" s="4" t="str">
        <f t="shared" si="101"/>
        <v>nan</v>
      </c>
      <c r="Y82" s="4">
        <f t="shared" si="102"/>
        <v>64.28072575932498</v>
      </c>
      <c r="Z82" s="4">
        <f t="shared" si="103"/>
        <v>26.154131212496971</v>
      </c>
      <c r="AB82" s="4">
        <f t="shared" si="104"/>
        <v>66.133606989638125</v>
      </c>
      <c r="AC82" s="4">
        <f t="shared" si="105"/>
        <v>30.358746312053707</v>
      </c>
      <c r="AE82" s="4">
        <f t="shared" si="106"/>
        <v>59.363464032724735</v>
      </c>
      <c r="AF82" s="4">
        <f t="shared" si="107"/>
        <v>28.256438762275341</v>
      </c>
      <c r="AH82" s="37"/>
      <c r="AI82" s="37">
        <f t="shared" si="109"/>
        <v>3.2152241641504964</v>
      </c>
      <c r="AJ82" s="37">
        <f t="shared" si="110"/>
        <v>4.1203344497055525</v>
      </c>
      <c r="AL82" s="20">
        <v>5.6000000000000001E-2</v>
      </c>
      <c r="AM82" s="37" t="str">
        <f t="shared" si="111"/>
        <v>nan</v>
      </c>
      <c r="AN82" s="37">
        <f t="shared" si="112"/>
        <v>-71.395715593786306</v>
      </c>
      <c r="AO82" s="37">
        <f t="shared" si="116"/>
        <v>22.064284406213687</v>
      </c>
      <c r="AP82" s="37">
        <f t="shared" si="117"/>
        <v>34.159581954554334</v>
      </c>
      <c r="AQ82" s="37">
        <f t="shared" si="113"/>
        <v>4.1329922851061633</v>
      </c>
      <c r="AS82" s="19">
        <v>5.6000000000000001E-2</v>
      </c>
      <c r="AT82" s="4">
        <f t="shared" si="114"/>
        <v>22.064284406213687</v>
      </c>
      <c r="AU82" s="11">
        <v>27.212234328103023</v>
      </c>
      <c r="AV82" s="11">
        <v>-541.0229770658367</v>
      </c>
      <c r="AW82" s="11">
        <v>190245.3317563544</v>
      </c>
      <c r="AX82" s="4">
        <f t="shared" si="118"/>
        <v>-9.4426322787406214</v>
      </c>
      <c r="AY82" s="4">
        <f t="shared" si="119"/>
        <v>3320.4074256973117</v>
      </c>
      <c r="BA82" s="4">
        <f t="shared" si="115"/>
        <v>34.159581954554334</v>
      </c>
      <c r="BB82" s="11">
        <v>33.21146574726572</v>
      </c>
      <c r="BC82" s="11">
        <v>-757.89893837749617</v>
      </c>
      <c r="BD82" s="11">
        <v>230117.85619527157</v>
      </c>
      <c r="BE82" s="4">
        <f t="shared" si="120"/>
        <v>-13.227831872056919</v>
      </c>
      <c r="BF82" s="4">
        <f t="shared" si="121"/>
        <v>4016.3142582383211</v>
      </c>
      <c r="BH82" s="4">
        <f t="shared" si="127"/>
        <v>4.1329922851061633</v>
      </c>
      <c r="BI82" s="11">
        <v>3.5574789635650799</v>
      </c>
      <c r="BJ82" s="11">
        <v>-544.62774459407683</v>
      </c>
      <c r="BK82" s="11">
        <v>-72840.137524984442</v>
      </c>
      <c r="BL82" s="4">
        <f t="shared" si="122"/>
        <v>-9.5055473408773885</v>
      </c>
      <c r="BM82" s="4">
        <f t="shared" si="123"/>
        <v>-1271.3002274164521</v>
      </c>
      <c r="BN82" s="4">
        <f t="shared" si="124"/>
        <v>27.656804274776665</v>
      </c>
      <c r="BO82" s="4">
        <f t="shared" si="125"/>
        <v>-1.0157688817057453E-2</v>
      </c>
      <c r="BP82" s="4">
        <f t="shared" si="126"/>
        <v>2.8202091718757472</v>
      </c>
    </row>
    <row r="83" spans="1:68" x14ac:dyDescent="0.3">
      <c r="A83" s="9">
        <v>9</v>
      </c>
      <c r="B83" s="9" t="s">
        <v>119</v>
      </c>
      <c r="C83" s="9">
        <v>9</v>
      </c>
      <c r="D83" s="9">
        <v>889.33299999999997</v>
      </c>
      <c r="E83" s="9">
        <v>401.33300000000003</v>
      </c>
      <c r="J83" s="9">
        <v>907</v>
      </c>
      <c r="K83" s="9">
        <v>364</v>
      </c>
      <c r="M83" s="9">
        <v>927</v>
      </c>
      <c r="N83" s="9">
        <v>425</v>
      </c>
      <c r="P83" s="9">
        <v>833</v>
      </c>
      <c r="Q83" s="9">
        <v>404</v>
      </c>
      <c r="S83" s="4">
        <f t="shared" si="98"/>
        <v>63.37801627684896</v>
      </c>
      <c r="T83" s="4">
        <f t="shared" si="99"/>
        <v>28.60086087712547</v>
      </c>
      <c r="V83" s="4" t="str">
        <f t="shared" si="100"/>
        <v>nan</v>
      </c>
      <c r="W83" s="4" t="str">
        <f t="shared" si="101"/>
        <v>nan</v>
      </c>
      <c r="Y83" s="4">
        <f t="shared" si="102"/>
        <v>64.637049072846736</v>
      </c>
      <c r="Z83" s="4">
        <f t="shared" si="103"/>
        <v>25.940337224383917</v>
      </c>
      <c r="AB83" s="4">
        <f t="shared" si="104"/>
        <v>66.062342326933774</v>
      </c>
      <c r="AC83" s="4">
        <f t="shared" si="105"/>
        <v>30.287481649349356</v>
      </c>
      <c r="AE83" s="4">
        <f t="shared" si="106"/>
        <v>59.363464032724735</v>
      </c>
      <c r="AF83" s="4">
        <f t="shared" si="107"/>
        <v>28.790923732557975</v>
      </c>
      <c r="AH83" s="37"/>
      <c r="AI83" s="37">
        <f t="shared" si="109"/>
        <v>3.1702201772843841</v>
      </c>
      <c r="AJ83" s="37">
        <f t="shared" si="110"/>
        <v>4.0190488439204133</v>
      </c>
      <c r="AL83" s="20">
        <v>6.4000000000000001E-2</v>
      </c>
      <c r="AM83" s="37" t="str">
        <f t="shared" si="111"/>
        <v>nan</v>
      </c>
      <c r="AN83" s="37">
        <f t="shared" si="112"/>
        <v>-64.67520283305906</v>
      </c>
      <c r="AO83" s="37">
        <f t="shared" si="116"/>
        <v>28.784797166940933</v>
      </c>
      <c r="AP83" s="37">
        <f t="shared" si="117"/>
        <v>32.142044941986505</v>
      </c>
      <c r="AQ83" s="37">
        <f t="shared" si="113"/>
        <v>-2.7105573852405564</v>
      </c>
      <c r="AS83" s="19">
        <v>6.4000000000000001E-2</v>
      </c>
      <c r="AT83" s="4">
        <f t="shared" si="114"/>
        <v>28.784797166940933</v>
      </c>
      <c r="AU83" s="11">
        <v>30.142699415695855</v>
      </c>
      <c r="AV83" s="11">
        <v>1369.8853870586247</v>
      </c>
      <c r="AW83" s="11">
        <v>191829.09685104334</v>
      </c>
      <c r="AX83" s="4">
        <f t="shared" si="118"/>
        <v>23.909010379129921</v>
      </c>
      <c r="AY83" s="4">
        <f t="shared" si="119"/>
        <v>3348.0493411777934</v>
      </c>
      <c r="BA83" s="4">
        <f t="shared" si="115"/>
        <v>32.142044941986505</v>
      </c>
      <c r="BB83" s="11">
        <v>36.496048300995128</v>
      </c>
      <c r="BC83" s="11">
        <v>1455.2429095773534</v>
      </c>
      <c r="BD83" s="11">
        <v>208323.54102444893</v>
      </c>
      <c r="BE83" s="4">
        <f t="shared" si="120"/>
        <v>25.39878018842694</v>
      </c>
      <c r="BF83" s="4">
        <f t="shared" si="121"/>
        <v>3635.9317002901157</v>
      </c>
      <c r="BH83" s="4">
        <f t="shared" si="127"/>
        <v>-2.7105573852405564</v>
      </c>
      <c r="BI83" s="11">
        <v>-3.7756900214852074</v>
      </c>
      <c r="BJ83" s="11">
        <v>-903.33829442080525</v>
      </c>
      <c r="BK83" s="11">
        <v>661.51430683894455</v>
      </c>
      <c r="BL83" s="4">
        <f t="shared" si="122"/>
        <v>-15.766227496992975</v>
      </c>
      <c r="BM83" s="4">
        <f t="shared" si="123"/>
        <v>11.545602703387628</v>
      </c>
      <c r="BN83" s="4">
        <f t="shared" si="124"/>
        <v>5.3998695860865338</v>
      </c>
      <c r="BO83" s="4">
        <f t="shared" si="125"/>
        <v>9.2249365600067138E-5</v>
      </c>
      <c r="BP83" s="4">
        <f t="shared" si="126"/>
        <v>0.55063345650180373</v>
      </c>
    </row>
    <row r="84" spans="1:68" x14ac:dyDescent="0.3">
      <c r="A84" s="9">
        <v>49</v>
      </c>
      <c r="B84" s="9" t="s">
        <v>159</v>
      </c>
      <c r="C84" s="9">
        <v>10</v>
      </c>
      <c r="D84" s="9">
        <v>896</v>
      </c>
      <c r="E84" s="9">
        <v>398.66699999999997</v>
      </c>
      <c r="G84" s="9">
        <v>876</v>
      </c>
      <c r="H84" s="9">
        <v>375.33300000000003</v>
      </c>
      <c r="J84" s="9">
        <v>919</v>
      </c>
      <c r="K84" s="9">
        <v>371</v>
      </c>
      <c r="M84" s="9">
        <v>920</v>
      </c>
      <c r="N84" s="9">
        <v>437</v>
      </c>
      <c r="P84" s="9">
        <v>830</v>
      </c>
      <c r="Q84" s="9">
        <v>414.5</v>
      </c>
      <c r="S84" s="4">
        <f t="shared" si="98"/>
        <v>63.853137783098873</v>
      </c>
      <c r="T84" s="4">
        <f t="shared" si="99"/>
        <v>28.410869286355666</v>
      </c>
      <c r="V84" s="4">
        <f t="shared" si="100"/>
        <v>62.427844529011843</v>
      </c>
      <c r="W84" s="4">
        <f t="shared" si="101"/>
        <v>26.747979646812336</v>
      </c>
      <c r="Y84" s="4">
        <f t="shared" si="102"/>
        <v>65.492225025298964</v>
      </c>
      <c r="Z84" s="4">
        <f t="shared" si="103"/>
        <v>26.439189863314379</v>
      </c>
      <c r="AB84" s="4">
        <f t="shared" si="104"/>
        <v>65.563489688003315</v>
      </c>
      <c r="AC84" s="4">
        <f t="shared" si="105"/>
        <v>31.14265760180157</v>
      </c>
      <c r="AE84" s="4">
        <f t="shared" si="106"/>
        <v>59.149670044611682</v>
      </c>
      <c r="AF84" s="4">
        <f t="shared" si="107"/>
        <v>29.539202690953665</v>
      </c>
      <c r="AH84" s="37">
        <f t="shared" si="108"/>
        <v>2.1901284924511946</v>
      </c>
      <c r="AI84" s="37">
        <f t="shared" si="109"/>
        <v>3.2230375484962979</v>
      </c>
      <c r="AJ84" s="37">
        <f t="shared" si="110"/>
        <v>4.8369148265109576</v>
      </c>
      <c r="AL84" s="20">
        <v>7.2000000000000008E-2</v>
      </c>
      <c r="AM84" s="37">
        <f t="shared" si="111"/>
        <v>49.399514223265925</v>
      </c>
      <c r="AN84" s="37">
        <f t="shared" si="112"/>
        <v>-50.262734745570945</v>
      </c>
      <c r="AO84" s="37">
        <f t="shared" si="116"/>
        <v>49.399514223265925</v>
      </c>
      <c r="AP84" s="37">
        <f t="shared" si="117"/>
        <v>57.949630380612319</v>
      </c>
      <c r="AQ84" s="37">
        <f t="shared" si="113"/>
        <v>-13.489987279149334</v>
      </c>
      <c r="AS84" s="19">
        <v>7.2000000000000008E-2</v>
      </c>
      <c r="AT84" s="4">
        <f t="shared" si="114"/>
        <v>49.399514223265925</v>
      </c>
      <c r="AU84" s="11">
        <v>49.130401562098051</v>
      </c>
      <c r="AV84" s="11">
        <v>2528.2427183331479</v>
      </c>
      <c r="AW84" s="11">
        <v>29881.217986593972</v>
      </c>
      <c r="AX84" s="4">
        <f t="shared" si="118"/>
        <v>44.126159724485035</v>
      </c>
      <c r="AY84" s="4">
        <f t="shared" si="119"/>
        <v>521.52563837221578</v>
      </c>
      <c r="BA84" s="4">
        <f t="shared" si="115"/>
        <v>57.949630380612319</v>
      </c>
      <c r="BB84" s="11">
        <v>56.495353406428642</v>
      </c>
      <c r="BC84" s="11">
        <v>2575.277876331083</v>
      </c>
      <c r="BD84" s="11">
        <v>34081.3703512309</v>
      </c>
      <c r="BE84" s="4">
        <f t="shared" si="120"/>
        <v>44.947078095744743</v>
      </c>
      <c r="BF84" s="4">
        <f t="shared" si="121"/>
        <v>594.83212622055555</v>
      </c>
      <c r="BH84" s="4">
        <f t="shared" si="127"/>
        <v>-13.489987279149334</v>
      </c>
      <c r="BI84" s="11">
        <v>-10.895934433668071</v>
      </c>
      <c r="BJ84" s="11">
        <v>-534.04351518192982</v>
      </c>
      <c r="BK84" s="11">
        <v>62551.492602705184</v>
      </c>
      <c r="BL84" s="4">
        <f t="shared" si="122"/>
        <v>-9.3208176888489991</v>
      </c>
      <c r="BM84" s="4">
        <f t="shared" si="123"/>
        <v>1091.7294979540829</v>
      </c>
      <c r="BN84" s="4">
        <f t="shared" si="124"/>
        <v>23.765423724197284</v>
      </c>
      <c r="BO84" s="4">
        <f t="shared" si="125"/>
        <v>8.722918688653122E-3</v>
      </c>
      <c r="BP84" s="4">
        <f t="shared" si="126"/>
        <v>2.4233987880378809</v>
      </c>
    </row>
    <row r="85" spans="1:68" x14ac:dyDescent="0.3">
      <c r="A85" s="9">
        <v>44</v>
      </c>
      <c r="B85" s="9" t="s">
        <v>154</v>
      </c>
      <c r="C85" s="9">
        <v>11</v>
      </c>
      <c r="D85" s="9">
        <v>902.66700000000003</v>
      </c>
      <c r="E85" s="9">
        <v>403.33300000000003</v>
      </c>
      <c r="G85" s="9">
        <v>890</v>
      </c>
      <c r="H85" s="9">
        <v>364.66699999999997</v>
      </c>
      <c r="M85" s="9">
        <v>909.5</v>
      </c>
      <c r="N85" s="9">
        <v>447.5</v>
      </c>
      <c r="P85" s="9">
        <v>828.5</v>
      </c>
      <c r="Q85" s="9">
        <v>419</v>
      </c>
      <c r="S85" s="4">
        <f t="shared" si="98"/>
        <v>64.328259289348793</v>
      </c>
      <c r="T85" s="4">
        <f t="shared" si="99"/>
        <v>28.743390202534176</v>
      </c>
      <c r="V85" s="4">
        <f t="shared" si="100"/>
        <v>63.425549806872766</v>
      </c>
      <c r="W85" s="4">
        <f t="shared" si="101"/>
        <v>25.987870754407719</v>
      </c>
      <c r="Y85" s="4" t="str">
        <f t="shared" si="102"/>
        <v>nan</v>
      </c>
      <c r="Z85" s="4" t="str">
        <f t="shared" si="103"/>
        <v>nan</v>
      </c>
      <c r="AB85" s="4">
        <f t="shared" si="104"/>
        <v>64.815210729607614</v>
      </c>
      <c r="AC85" s="4">
        <f t="shared" si="105"/>
        <v>31.890936560197261</v>
      </c>
      <c r="AE85" s="4">
        <f t="shared" si="106"/>
        <v>59.042773050555155</v>
      </c>
      <c r="AF85" s="4">
        <f t="shared" si="107"/>
        <v>29.859893673123246</v>
      </c>
      <c r="AH85" s="37">
        <f t="shared" si="108"/>
        <v>2.8996158088193797</v>
      </c>
      <c r="AI85" s="37">
        <f t="shared" si="109"/>
        <v>3.1849913310413096</v>
      </c>
      <c r="AJ85" s="37">
        <f t="shared" si="110"/>
        <v>5.4021240989368575</v>
      </c>
      <c r="AL85" s="20">
        <v>0.08</v>
      </c>
      <c r="AM85" s="37">
        <f t="shared" si="111"/>
        <v>71.86117952675832</v>
      </c>
      <c r="AN85" s="37" t="str">
        <f t="shared" si="112"/>
        <v>nan</v>
      </c>
      <c r="AO85" s="37">
        <f t="shared" si="116"/>
        <v>71.86117952675832</v>
      </c>
      <c r="AP85" s="37">
        <f t="shared" si="117"/>
        <v>81.2055906822997</v>
      </c>
      <c r="AQ85" s="37">
        <f t="shared" si="113"/>
        <v>-11.927780641499714</v>
      </c>
      <c r="AS85" s="19">
        <v>0.08</v>
      </c>
      <c r="AT85" s="4">
        <f t="shared" si="114"/>
        <v>71.86117952675832</v>
      </c>
      <c r="AU85" s="11">
        <v>70.594584830387589</v>
      </c>
      <c r="AV85" s="11">
        <v>1847.9848975526354</v>
      </c>
      <c r="AW85" s="11">
        <v>-167861.04906774417</v>
      </c>
      <c r="AX85" s="4">
        <f t="shared" si="118"/>
        <v>32.253420989423589</v>
      </c>
      <c r="AY85" s="4">
        <f t="shared" si="119"/>
        <v>-2929.7279920838946</v>
      </c>
      <c r="BA85" s="4">
        <f t="shared" si="115"/>
        <v>81.2055906822997</v>
      </c>
      <c r="BB85" s="11">
        <v>77.700496279398621</v>
      </c>
      <c r="BC85" s="11">
        <v>2000.5448610974995</v>
      </c>
      <c r="BD85" s="11">
        <v>-120557.93365500777</v>
      </c>
      <c r="BE85" s="4">
        <f t="shared" si="120"/>
        <v>34.916094660003985</v>
      </c>
      <c r="BF85" s="4">
        <f t="shared" si="121"/>
        <v>-2104.1328816807677</v>
      </c>
      <c r="BH85" s="4">
        <f t="shared" si="127"/>
        <v>-11.927780641499714</v>
      </c>
      <c r="BI85" s="11">
        <v>-12.320386670247379</v>
      </c>
      <c r="BJ85" s="11">
        <v>97.485634759061298</v>
      </c>
      <c r="BK85" s="11">
        <v>54933.713452516669</v>
      </c>
      <c r="BL85" s="4">
        <f t="shared" si="122"/>
        <v>1.7014452999422487</v>
      </c>
      <c r="BM85" s="4">
        <f t="shared" si="123"/>
        <v>958.7741700935178</v>
      </c>
      <c r="BN85" s="4">
        <f t="shared" si="124"/>
        <v>20.805494329466523</v>
      </c>
      <c r="BO85" s="4">
        <f t="shared" si="125"/>
        <v>7.6606056190472067E-3</v>
      </c>
      <c r="BP85" s="4">
        <f t="shared" si="126"/>
        <v>2.1215699887236577</v>
      </c>
    </row>
    <row r="86" spans="1:68" x14ac:dyDescent="0.3">
      <c r="A86" s="9">
        <v>4</v>
      </c>
      <c r="B86" s="9" t="s">
        <v>114</v>
      </c>
      <c r="C86" s="9">
        <v>12</v>
      </c>
      <c r="D86" s="9">
        <v>910.66700000000003</v>
      </c>
      <c r="E86" s="9">
        <v>404</v>
      </c>
      <c r="G86" s="9">
        <v>902.66700000000003</v>
      </c>
      <c r="H86" s="9">
        <v>360</v>
      </c>
      <c r="M86" s="9">
        <v>908.5</v>
      </c>
      <c r="N86" s="9">
        <v>449</v>
      </c>
      <c r="P86" s="9">
        <v>827.5</v>
      </c>
      <c r="Q86" s="9">
        <v>417</v>
      </c>
      <c r="S86" s="4">
        <f t="shared" si="98"/>
        <v>64.898376590983602</v>
      </c>
      <c r="T86" s="4">
        <f t="shared" si="99"/>
        <v>28.790923732557975</v>
      </c>
      <c r="V86" s="4">
        <f t="shared" si="100"/>
        <v>64.328259289348793</v>
      </c>
      <c r="W86" s="4">
        <f t="shared" si="101"/>
        <v>25.655278573566513</v>
      </c>
      <c r="Y86" s="4" t="str">
        <f t="shared" si="102"/>
        <v>nan</v>
      </c>
      <c r="Z86" s="4" t="str">
        <f t="shared" si="103"/>
        <v>nan</v>
      </c>
      <c r="AB86" s="4">
        <f t="shared" si="104"/>
        <v>64.743946066903263</v>
      </c>
      <c r="AC86" s="4">
        <f t="shared" si="105"/>
        <v>31.997833554253788</v>
      </c>
      <c r="AE86" s="4">
        <f t="shared" si="106"/>
        <v>58.971508387850804</v>
      </c>
      <c r="AF86" s="4">
        <f t="shared" si="107"/>
        <v>29.717364347714543</v>
      </c>
      <c r="AH86" s="37">
        <f t="shared" si="108"/>
        <v>3.1870526040104745</v>
      </c>
      <c r="AI86" s="37">
        <f t="shared" si="109"/>
        <v>3.2106260123621997</v>
      </c>
      <c r="AJ86" s="37">
        <f t="shared" si="110"/>
        <v>5.9988381300647111</v>
      </c>
      <c r="AL86" s="20">
        <v>8.7999999999999995E-2</v>
      </c>
      <c r="AM86" s="37">
        <f t="shared" si="111"/>
        <v>79.695153531233998</v>
      </c>
      <c r="AN86" s="37" t="str">
        <f t="shared" si="112"/>
        <v>nan</v>
      </c>
      <c r="AO86" s="37">
        <f t="shared" si="116"/>
        <v>79.695153531233998</v>
      </c>
      <c r="AP86" s="38">
        <f>(ATAN((T86-AC86)/((IF(S86=AB86,S86+0.0001,S86))-AB86))*(180/PI()))*-1</f>
        <v>87.243019697050158</v>
      </c>
      <c r="AQ86" s="37">
        <f t="shared" si="113"/>
        <v>-8.8841267260015897</v>
      </c>
      <c r="AS86" s="19">
        <v>8.7999999999999995E-2</v>
      </c>
      <c r="AT86" s="4">
        <f t="shared" si="114"/>
        <v>79.695153531233998</v>
      </c>
      <c r="AU86" s="11">
        <v>78.698161327333381</v>
      </c>
      <c r="AV86" s="11">
        <v>-157.53419431831054</v>
      </c>
      <c r="AW86" s="11">
        <v>-244744.6772106509</v>
      </c>
      <c r="AX86" s="4">
        <f t="shared" si="118"/>
        <v>-2.7494903753310629</v>
      </c>
      <c r="AY86" s="4">
        <f t="shared" si="119"/>
        <v>-4271.6004440565903</v>
      </c>
      <c r="BA86" s="4">
        <f t="shared" si="115"/>
        <v>87.243019697050158</v>
      </c>
      <c r="BB86" s="11">
        <v>88.504072704321146</v>
      </c>
      <c r="BC86" s="11">
        <v>646.35084623184525</v>
      </c>
      <c r="BD86" s="11">
        <v>-179088.31037453472</v>
      </c>
      <c r="BE86" s="4">
        <f t="shared" si="120"/>
        <v>11.280950389797283</v>
      </c>
      <c r="BF86" s="4">
        <f t="shared" si="121"/>
        <v>-3125.6806678691505</v>
      </c>
      <c r="BH86" s="4">
        <f t="shared" si="127"/>
        <v>-8.8841267260015897</v>
      </c>
      <c r="BI86" s="11">
        <v>-9.336164203437983</v>
      </c>
      <c r="BJ86" s="11">
        <v>344.89594180571891</v>
      </c>
      <c r="BK86" s="11">
        <v>413.03212915469749</v>
      </c>
      <c r="BL86" s="4">
        <f t="shared" si="122"/>
        <v>6.0195697612765517</v>
      </c>
      <c r="BM86" s="4">
        <f t="shared" si="123"/>
        <v>7.2087705702719358</v>
      </c>
      <c r="BN86" s="4">
        <f t="shared" si="124"/>
        <v>0.80171370235252926</v>
      </c>
      <c r="BO86" s="4">
        <f t="shared" si="125"/>
        <v>5.7598076856472765E-5</v>
      </c>
      <c r="BP86" s="4">
        <f t="shared" si="126"/>
        <v>8.1752046047313023E-2</v>
      </c>
    </row>
    <row r="87" spans="1:68" x14ac:dyDescent="0.3">
      <c r="A87" s="9">
        <v>10</v>
      </c>
      <c r="B87" s="9" t="s">
        <v>120</v>
      </c>
      <c r="C87" s="9">
        <v>13</v>
      </c>
      <c r="D87" s="9">
        <v>914.66700000000003</v>
      </c>
      <c r="E87" s="9">
        <v>403.33300000000003</v>
      </c>
      <c r="G87" s="9">
        <v>899.33299999999997</v>
      </c>
      <c r="H87" s="9">
        <v>360.66699999999997</v>
      </c>
      <c r="M87" s="9">
        <v>910</v>
      </c>
      <c r="N87" s="9">
        <v>451</v>
      </c>
      <c r="P87" s="9">
        <v>835.5</v>
      </c>
      <c r="Q87" s="9">
        <v>412</v>
      </c>
      <c r="S87" s="4">
        <f t="shared" si="98"/>
        <v>65.183435241801007</v>
      </c>
      <c r="T87" s="4">
        <f t="shared" si="99"/>
        <v>28.743390202534176</v>
      </c>
      <c r="V87" s="4">
        <f t="shared" si="100"/>
        <v>64.090662903892479</v>
      </c>
      <c r="W87" s="4">
        <f t="shared" si="101"/>
        <v>25.702812103590311</v>
      </c>
      <c r="Y87" s="4" t="str">
        <f t="shared" si="102"/>
        <v>nan</v>
      </c>
      <c r="Z87" s="4" t="str">
        <f t="shared" si="103"/>
        <v>nan</v>
      </c>
      <c r="AB87" s="4">
        <f t="shared" si="104"/>
        <v>64.850843060959789</v>
      </c>
      <c r="AC87" s="4">
        <f t="shared" si="105"/>
        <v>32.14036287966249</v>
      </c>
      <c r="AE87" s="4">
        <f t="shared" si="106"/>
        <v>59.541625689485613</v>
      </c>
      <c r="AF87" s="4">
        <f t="shared" si="107"/>
        <v>29.361041034192787</v>
      </c>
      <c r="AH87" s="37">
        <f t="shared" si="108"/>
        <v>3.2309853850296437</v>
      </c>
      <c r="AI87" s="37">
        <f t="shared" si="109"/>
        <v>3.413215628686975</v>
      </c>
      <c r="AJ87" s="37">
        <f t="shared" si="110"/>
        <v>5.675518264832367</v>
      </c>
      <c r="AL87" s="20">
        <v>9.6000000000000002E-2</v>
      </c>
      <c r="AM87" s="37">
        <f t="shared" si="111"/>
        <v>70.231753533585334</v>
      </c>
      <c r="AN87" s="37" t="str">
        <f t="shared" si="112"/>
        <v>nan</v>
      </c>
      <c r="AO87" s="37">
        <f t="shared" si="116"/>
        <v>70.231753533585334</v>
      </c>
      <c r="AP87" s="38">
        <f>(ATAN((T87-AC87)/((IF(S87=AB87,S87+0.0001,S87))-AB87))*(180/PI()))*-1</f>
        <v>84.408084235070959</v>
      </c>
      <c r="AQ87" s="37">
        <f t="shared" si="113"/>
        <v>-6.2477139259241303</v>
      </c>
      <c r="AS87" s="19">
        <v>9.6000000000000002E-2</v>
      </c>
      <c r="AT87" s="4">
        <f t="shared" si="114"/>
        <v>70.231753533585334</v>
      </c>
      <c r="AU87" s="11">
        <v>68.074037601575057</v>
      </c>
      <c r="AV87" s="11">
        <v>-2067.9301238137532</v>
      </c>
      <c r="AW87" s="11">
        <v>-172708.53446815489</v>
      </c>
      <c r="AX87" s="4">
        <f t="shared" si="118"/>
        <v>-36.092189361723989</v>
      </c>
      <c r="AY87" s="4">
        <f t="shared" si="119"/>
        <v>-3014.3325727634169</v>
      </c>
      <c r="BA87" s="4">
        <f t="shared" si="115"/>
        <v>84.408084235070959</v>
      </c>
      <c r="BB87" s="11">
        <v>88.042110310308431</v>
      </c>
      <c r="BC87" s="11">
        <v>-864.86824099486887</v>
      </c>
      <c r="BD87" s="11">
        <v>-203396.86546307089</v>
      </c>
      <c r="BE87" s="4">
        <f t="shared" si="120"/>
        <v>-15.094798401292261</v>
      </c>
      <c r="BF87" s="4">
        <f t="shared" si="121"/>
        <v>-3549.9449905665288</v>
      </c>
      <c r="BH87" s="4">
        <f t="shared" si="127"/>
        <v>-6.2477139259241303</v>
      </c>
      <c r="BI87" s="11">
        <v>-6.8020513392490249</v>
      </c>
      <c r="BJ87" s="11">
        <v>104.09414913942403</v>
      </c>
      <c r="BK87" s="11">
        <v>-50989.831200489942</v>
      </c>
      <c r="BL87" s="4">
        <f t="shared" si="122"/>
        <v>1.8167856345449713</v>
      </c>
      <c r="BM87" s="4">
        <f t="shared" si="123"/>
        <v>-889.94043948468254</v>
      </c>
      <c r="BN87" s="4">
        <f t="shared" si="124"/>
        <v>19.31184036249876</v>
      </c>
      <c r="BO87" s="4">
        <f t="shared" si="125"/>
        <v>-7.1106241114826134E-3</v>
      </c>
      <c r="BP87" s="4">
        <f t="shared" si="126"/>
        <v>1.9692596720507782</v>
      </c>
    </row>
    <row r="88" spans="1:68" x14ac:dyDescent="0.3">
      <c r="A88" s="9">
        <v>20</v>
      </c>
      <c r="B88" s="9" t="s">
        <v>130</v>
      </c>
      <c r="C88" s="9">
        <v>14</v>
      </c>
      <c r="D88" s="9">
        <v>914.66700000000003</v>
      </c>
      <c r="E88" s="9">
        <v>398.66699999999997</v>
      </c>
      <c r="G88" s="9">
        <v>880.66700000000003</v>
      </c>
      <c r="H88" s="9">
        <v>368.66699999999997</v>
      </c>
      <c r="M88" s="9">
        <v>922</v>
      </c>
      <c r="N88" s="9">
        <v>441.5</v>
      </c>
      <c r="P88" s="9">
        <v>841</v>
      </c>
      <c r="Q88" s="9">
        <v>410.5</v>
      </c>
      <c r="S88" s="4">
        <f t="shared" si="98"/>
        <v>65.183435241801007</v>
      </c>
      <c r="T88" s="4">
        <f t="shared" si="99"/>
        <v>28.410869286355666</v>
      </c>
      <c r="V88" s="4">
        <f t="shared" si="100"/>
        <v>62.760436709853053</v>
      </c>
      <c r="W88" s="4">
        <f t="shared" si="101"/>
        <v>26.272929405225124</v>
      </c>
      <c r="Y88" s="4" t="str">
        <f t="shared" si="102"/>
        <v>nan</v>
      </c>
      <c r="Z88" s="4" t="str">
        <f t="shared" si="103"/>
        <v>nan</v>
      </c>
      <c r="AB88" s="4">
        <f t="shared" si="104"/>
        <v>65.706019013412018</v>
      </c>
      <c r="AC88" s="4">
        <f t="shared" si="105"/>
        <v>31.463348583971154</v>
      </c>
      <c r="AE88" s="4">
        <f t="shared" si="106"/>
        <v>59.933581334359545</v>
      </c>
      <c r="AF88" s="4">
        <f t="shared" si="107"/>
        <v>29.254144040136261</v>
      </c>
      <c r="AH88" s="37">
        <f t="shared" si="108"/>
        <v>3.2313633068954686</v>
      </c>
      <c r="AI88" s="37">
        <f t="shared" si="109"/>
        <v>3.0968893523537986</v>
      </c>
      <c r="AJ88" s="37">
        <f t="shared" si="110"/>
        <v>5.3171494581064875</v>
      </c>
      <c r="AL88" s="20">
        <v>0.10400000000000001</v>
      </c>
      <c r="AM88" s="37">
        <f t="shared" si="111"/>
        <v>41.423665625002577</v>
      </c>
      <c r="AN88" s="37" t="str">
        <f t="shared" si="112"/>
        <v>nan</v>
      </c>
      <c r="AO88" s="37">
        <f t="shared" si="116"/>
        <v>41.423665625002577</v>
      </c>
      <c r="AP88" s="37">
        <f t="shared" si="117"/>
        <v>80.285156706897027</v>
      </c>
      <c r="AQ88" s="37">
        <f t="shared" si="113"/>
        <v>-9.1253700722013722</v>
      </c>
      <c r="AS88" s="19">
        <v>0.10400000000000001</v>
      </c>
      <c r="AT88" s="4">
        <f t="shared" si="114"/>
        <v>41.423665625002577</v>
      </c>
      <c r="AU88" s="11">
        <v>45.611277774770763</v>
      </c>
      <c r="AV88" s="11">
        <v>-2920.870877060232</v>
      </c>
      <c r="AW88" s="11">
        <v>-36342.597560322531</v>
      </c>
      <c r="AX88" s="4">
        <f t="shared" si="118"/>
        <v>-50.978813830315559</v>
      </c>
      <c r="AY88" s="4">
        <f t="shared" si="119"/>
        <v>-634.29798615488676</v>
      </c>
      <c r="BA88" s="4">
        <f t="shared" si="115"/>
        <v>80.285156706897027</v>
      </c>
      <c r="BB88" s="11">
        <v>74.66618019113865</v>
      </c>
      <c r="BC88" s="11">
        <v>-2607.9991557506128</v>
      </c>
      <c r="BD88" s="11">
        <v>-180434.34827062601</v>
      </c>
      <c r="BE88" s="4">
        <f t="shared" si="120"/>
        <v>-45.518172157080599</v>
      </c>
      <c r="BF88" s="4">
        <f t="shared" si="121"/>
        <v>-3149.1734610125609</v>
      </c>
      <c r="BH88" s="4">
        <f t="shared" si="127"/>
        <v>-9.1253700722013722</v>
      </c>
      <c r="BI88" s="11">
        <v>-7.6706577380998899</v>
      </c>
      <c r="BJ88" s="11">
        <v>-470.94139615231251</v>
      </c>
      <c r="BK88" s="11">
        <v>-91531.021959562102</v>
      </c>
      <c r="BL88" s="4">
        <f t="shared" si="122"/>
        <v>-8.2194779467968075</v>
      </c>
      <c r="BM88" s="4">
        <f t="shared" si="123"/>
        <v>-1597.517700909591</v>
      </c>
      <c r="BN88" s="4">
        <f t="shared" si="124"/>
        <v>34.697120211669827</v>
      </c>
      <c r="BO88" s="4">
        <f t="shared" si="125"/>
        <v>-1.2764166430267631E-2</v>
      </c>
      <c r="BP88" s="4">
        <f t="shared" si="126"/>
        <v>3.5381216024249711</v>
      </c>
    </row>
    <row r="89" spans="1:68" x14ac:dyDescent="0.3">
      <c r="A89" s="9">
        <v>12</v>
      </c>
      <c r="B89" s="9" t="s">
        <v>122</v>
      </c>
      <c r="C89" s="9">
        <v>15</v>
      </c>
      <c r="D89" s="9">
        <v>904</v>
      </c>
      <c r="E89" s="9">
        <v>396.66699999999997</v>
      </c>
      <c r="J89" s="9">
        <v>917.5</v>
      </c>
      <c r="K89" s="9">
        <v>360.5</v>
      </c>
      <c r="P89" s="9">
        <v>843.5</v>
      </c>
      <c r="Q89" s="9">
        <v>411</v>
      </c>
      <c r="S89" s="4">
        <f t="shared" si="98"/>
        <v>64.423255084733682</v>
      </c>
      <c r="T89" s="4">
        <f t="shared" si="99"/>
        <v>28.268339960946964</v>
      </c>
      <c r="V89" s="4" t="str">
        <f t="shared" si="100"/>
        <v>nan</v>
      </c>
      <c r="W89" s="4" t="str">
        <f t="shared" si="101"/>
        <v>nan</v>
      </c>
      <c r="Y89" s="4">
        <f t="shared" si="102"/>
        <v>65.385328031242423</v>
      </c>
      <c r="Z89" s="4">
        <f t="shared" si="103"/>
        <v>25.690910904918688</v>
      </c>
      <c r="AB89" s="4" t="str">
        <f t="shared" si="104"/>
        <v>nan</v>
      </c>
      <c r="AC89" s="4" t="str">
        <f t="shared" si="105"/>
        <v>nan</v>
      </c>
      <c r="AE89" s="4">
        <f t="shared" si="106"/>
        <v>60.111742991120423</v>
      </c>
      <c r="AF89" s="4">
        <f t="shared" si="107"/>
        <v>29.289776371488436</v>
      </c>
      <c r="AH89" s="37"/>
      <c r="AI89" s="37"/>
      <c r="AJ89" s="37">
        <f t="shared" si="110"/>
        <v>4.430854192382462</v>
      </c>
      <c r="AL89" s="20">
        <v>0.112</v>
      </c>
      <c r="AM89" s="37" t="str">
        <f t="shared" si="111"/>
        <v>nan</v>
      </c>
      <c r="AN89" s="37">
        <f t="shared" si="112"/>
        <v>-69.530983374809509</v>
      </c>
      <c r="AO89" s="37">
        <f t="shared" si="116"/>
        <v>23.929016625190485</v>
      </c>
      <c r="AP89" s="37"/>
      <c r="AQ89" s="37">
        <f t="shared" si="113"/>
        <v>-13.328165347943319</v>
      </c>
      <c r="AS89" s="19">
        <v>0.112</v>
      </c>
      <c r="AT89" s="4">
        <f t="shared" si="114"/>
        <v>23.929016625190485</v>
      </c>
      <c r="AU89" s="11">
        <v>21.340101348868583</v>
      </c>
      <c r="AV89" s="11">
        <v>-2649.4117123978058</v>
      </c>
      <c r="AW89" s="11">
        <v>101653.66780376565</v>
      </c>
      <c r="AX89" s="4">
        <f t="shared" si="118"/>
        <v>-46.240957622242782</v>
      </c>
      <c r="AY89" s="4">
        <f t="shared" si="119"/>
        <v>1774.1911999042641</v>
      </c>
      <c r="BA89" s="4">
        <f>AVERAGE(BA88,BA90)</f>
        <v>46.649426728817261</v>
      </c>
      <c r="BH89" s="4">
        <f t="shared" si="127"/>
        <v>-13.328165347943319</v>
      </c>
      <c r="BI89" s="11">
        <v>-14.337114035582282</v>
      </c>
      <c r="BJ89" s="11">
        <v>-1360.4022717734138</v>
      </c>
      <c r="BK89" s="11">
        <v>-108792.077911111</v>
      </c>
      <c r="BL89" s="4">
        <f t="shared" si="122"/>
        <v>-23.743498794056787</v>
      </c>
      <c r="BM89" s="4">
        <f t="shared" si="123"/>
        <v>-1898.7799596350822</v>
      </c>
      <c r="BN89" s="4">
        <f t="shared" si="124"/>
        <v>42.981250907308635</v>
      </c>
      <c r="BO89" s="4">
        <f t="shared" si="125"/>
        <v>-1.5171251877484306E-2</v>
      </c>
      <c r="BP89" s="4">
        <f t="shared" si="126"/>
        <v>4.3828678405203574</v>
      </c>
    </row>
    <row r="90" spans="1:68" x14ac:dyDescent="0.3">
      <c r="A90" s="9">
        <v>22</v>
      </c>
      <c r="B90" s="9" t="s">
        <v>132</v>
      </c>
      <c r="C90" s="9">
        <v>16</v>
      </c>
      <c r="D90" s="9">
        <v>904</v>
      </c>
      <c r="E90" s="9">
        <v>391.33300000000003</v>
      </c>
      <c r="J90" s="9">
        <v>905.5</v>
      </c>
      <c r="K90" s="9">
        <v>353</v>
      </c>
      <c r="M90" s="9">
        <v>941.5</v>
      </c>
      <c r="N90" s="9">
        <v>400</v>
      </c>
      <c r="P90" s="9">
        <v>848.5</v>
      </c>
      <c r="Q90" s="9">
        <v>420.5</v>
      </c>
      <c r="S90" s="4">
        <f t="shared" si="98"/>
        <v>64.423255084733682</v>
      </c>
      <c r="T90" s="4">
        <f t="shared" si="99"/>
        <v>27.888214250081958</v>
      </c>
      <c r="V90" s="4" t="str">
        <f t="shared" si="100"/>
        <v>nan</v>
      </c>
      <c r="W90" s="4" t="str">
        <f t="shared" si="101"/>
        <v>nan</v>
      </c>
      <c r="Y90" s="4">
        <f t="shared" si="102"/>
        <v>64.530152078790209</v>
      </c>
      <c r="Z90" s="4">
        <f t="shared" si="103"/>
        <v>25.156425934636051</v>
      </c>
      <c r="AB90" s="4">
        <f t="shared" si="104"/>
        <v>67.095679936146865</v>
      </c>
      <c r="AC90" s="4">
        <f t="shared" si="105"/>
        <v>28.50586508174057</v>
      </c>
      <c r="AE90" s="4">
        <f t="shared" si="106"/>
        <v>60.468066304642178</v>
      </c>
      <c r="AF90" s="4">
        <f t="shared" si="107"/>
        <v>29.966790667179772</v>
      </c>
      <c r="AH90" s="37"/>
      <c r="AI90" s="37">
        <f t="shared" si="109"/>
        <v>2.7428720597759106</v>
      </c>
      <c r="AJ90" s="37">
        <f t="shared" si="110"/>
        <v>4.4681090192470583</v>
      </c>
      <c r="AL90" s="20">
        <v>0.12</v>
      </c>
      <c r="AM90" s="37" t="str">
        <f t="shared" si="111"/>
        <v>nan</v>
      </c>
      <c r="AN90" s="37">
        <f t="shared" si="112"/>
        <v>-87.759115034695128</v>
      </c>
      <c r="AO90" s="37">
        <f t="shared" si="116"/>
        <v>5.7008849653048657</v>
      </c>
      <c r="AP90" s="37">
        <f t="shared" si="117"/>
        <v>13.013696750737495</v>
      </c>
      <c r="AQ90" s="37">
        <f t="shared" si="113"/>
        <v>-27.723341774985759</v>
      </c>
      <c r="AS90" s="19">
        <v>0.12</v>
      </c>
      <c r="AT90" s="4">
        <f t="shared" si="114"/>
        <v>5.7008849653048657</v>
      </c>
      <c r="AU90" s="11">
        <v>3.2206883629610044</v>
      </c>
      <c r="AV90" s="11">
        <v>-1294.4121149473394</v>
      </c>
      <c r="AW90" s="11">
        <v>211317.15825468872</v>
      </c>
      <c r="AX90" s="4">
        <f t="shared" si="118"/>
        <v>-22.591753283534381</v>
      </c>
      <c r="AY90" s="4">
        <f t="shared" si="119"/>
        <v>3688.1801775022332</v>
      </c>
      <c r="BA90" s="4">
        <f t="shared" ref="BA90:BA117" si="128">AP90</f>
        <v>13.013696750737495</v>
      </c>
      <c r="BB90" s="11">
        <v>14.637090132747904</v>
      </c>
      <c r="BC90" s="11">
        <v>-2910.6486834682037</v>
      </c>
      <c r="BD90" s="11">
        <v>214887.30048606812</v>
      </c>
      <c r="BE90" s="4">
        <f t="shared" si="120"/>
        <v>-50.800402895358403</v>
      </c>
      <c r="BF90" s="4">
        <f t="shared" si="121"/>
        <v>3750.4909142043007</v>
      </c>
      <c r="BH90" s="4">
        <f t="shared" si="127"/>
        <v>-27.723341774985759</v>
      </c>
      <c r="BI90" s="11">
        <v>-29.437095120324763</v>
      </c>
      <c r="BJ90" s="11">
        <v>-2211.6147254076313</v>
      </c>
      <c r="BK90" s="11">
        <v>-52961.127311662378</v>
      </c>
      <c r="BL90" s="4">
        <f t="shared" si="122"/>
        <v>-38.599958743953458</v>
      </c>
      <c r="BM90" s="4">
        <f t="shared" si="123"/>
        <v>-924.34604715640171</v>
      </c>
      <c r="BN90" s="4">
        <f t="shared" si="124"/>
        <v>38.048627562346965</v>
      </c>
      <c r="BO90" s="4">
        <f t="shared" si="125"/>
        <v>-7.3855249167796497E-3</v>
      </c>
      <c r="BP90" s="4">
        <f t="shared" si="126"/>
        <v>3.8798802407723869</v>
      </c>
    </row>
    <row r="91" spans="1:68" x14ac:dyDescent="0.3">
      <c r="A91" s="9">
        <v>50</v>
      </c>
      <c r="B91" s="9" t="s">
        <v>160</v>
      </c>
      <c r="C91" s="9">
        <v>17</v>
      </c>
      <c r="D91" s="9">
        <v>898.66700000000003</v>
      </c>
      <c r="E91" s="9">
        <v>391.33300000000003</v>
      </c>
      <c r="J91" s="9">
        <v>895</v>
      </c>
      <c r="K91" s="9">
        <v>349</v>
      </c>
      <c r="M91" s="9">
        <v>942</v>
      </c>
      <c r="N91" s="9">
        <v>388.5</v>
      </c>
      <c r="P91" s="9">
        <v>860.5</v>
      </c>
      <c r="Q91" s="9">
        <v>436.5</v>
      </c>
      <c r="S91" s="4">
        <f t="shared" si="98"/>
        <v>64.043200638531388</v>
      </c>
      <c r="T91" s="4">
        <f t="shared" si="99"/>
        <v>27.888214250081958</v>
      </c>
      <c r="V91" s="4" t="str">
        <f t="shared" si="100"/>
        <v>nan</v>
      </c>
      <c r="W91" s="4" t="str">
        <f t="shared" si="101"/>
        <v>nan</v>
      </c>
      <c r="Y91" s="4">
        <f t="shared" si="102"/>
        <v>63.781873120394522</v>
      </c>
      <c r="Z91" s="4">
        <f t="shared" si="103"/>
        <v>24.871367283818646</v>
      </c>
      <c r="AB91" s="4">
        <f t="shared" si="104"/>
        <v>67.131312267499041</v>
      </c>
      <c r="AC91" s="4">
        <f t="shared" si="105"/>
        <v>27.686321460640528</v>
      </c>
      <c r="AE91" s="4">
        <f t="shared" si="106"/>
        <v>61.3232422570944</v>
      </c>
      <c r="AF91" s="4">
        <f t="shared" si="107"/>
        <v>31.107025270449395</v>
      </c>
      <c r="AH91" s="37"/>
      <c r="AI91" s="37">
        <f t="shared" si="109"/>
        <v>3.0947042074152566</v>
      </c>
      <c r="AJ91" s="37">
        <f t="shared" si="110"/>
        <v>4.2141331233823385</v>
      </c>
      <c r="AL91" s="20">
        <v>0.128</v>
      </c>
      <c r="AM91" s="37" t="str">
        <f t="shared" si="111"/>
        <v>nan</v>
      </c>
      <c r="AN91" s="37">
        <f t="shared" si="112"/>
        <v>85.049241188845585</v>
      </c>
      <c r="AO91" s="37">
        <f t="shared" si="116"/>
        <v>-8.4107588111544089</v>
      </c>
      <c r="AP91" s="37">
        <f t="shared" si="117"/>
        <v>-3.7405273809636204</v>
      </c>
      <c r="AQ91" s="37">
        <f t="shared" si="113"/>
        <v>-49.801535117185516</v>
      </c>
      <c r="AS91" s="19">
        <v>0.128</v>
      </c>
      <c r="AT91" s="4">
        <f t="shared" si="114"/>
        <v>-8.4107588111544089</v>
      </c>
      <c r="AU91" s="11">
        <v>0.62950652601073021</v>
      </c>
      <c r="AV91" s="11">
        <v>731.66298026963648</v>
      </c>
      <c r="AW91" s="11">
        <v>203429.00406134294</v>
      </c>
      <c r="AX91" s="4">
        <f t="shared" si="118"/>
        <v>12.769928020659465</v>
      </c>
      <c r="AY91" s="4">
        <f t="shared" si="119"/>
        <v>3550.5059149233516</v>
      </c>
      <c r="BA91" s="4">
        <f t="shared" si="128"/>
        <v>-3.7405273809636204</v>
      </c>
      <c r="BB91" s="11">
        <v>-0.25625931113994138</v>
      </c>
      <c r="BC91" s="11">
        <v>-313.62097936495576</v>
      </c>
      <c r="BD91" s="11">
        <v>316952.70498814416</v>
      </c>
      <c r="BE91" s="4">
        <f t="shared" si="120"/>
        <v>-5.4737186932476734</v>
      </c>
      <c r="BF91" s="4">
        <f t="shared" si="121"/>
        <v>5531.8682751453716</v>
      </c>
      <c r="BH91" s="4">
        <f t="shared" si="127"/>
        <v>-49.801535117185516</v>
      </c>
      <c r="BI91" s="11">
        <v>-49.722951322841389</v>
      </c>
      <c r="BJ91" s="11">
        <v>-2207.7803490083088</v>
      </c>
      <c r="BK91" s="11">
        <v>68963.216429596359</v>
      </c>
      <c r="BL91" s="4">
        <f t="shared" si="122"/>
        <v>-38.533036251024512</v>
      </c>
      <c r="BM91" s="4">
        <f t="shared" si="123"/>
        <v>1203.6351894619049</v>
      </c>
      <c r="BN91" s="4">
        <f t="shared" si="124"/>
        <v>41.47683251852618</v>
      </c>
      <c r="BO91" s="4">
        <f t="shared" si="125"/>
        <v>9.6170451638006201E-3</v>
      </c>
      <c r="BP91" s="4">
        <f t="shared" si="126"/>
        <v>4.2294598583026763</v>
      </c>
    </row>
    <row r="92" spans="1:68" x14ac:dyDescent="0.3">
      <c r="A92" s="9">
        <v>27</v>
      </c>
      <c r="B92" s="9" t="s">
        <v>137</v>
      </c>
      <c r="C92" s="9">
        <v>18</v>
      </c>
      <c r="D92" s="9">
        <v>895.33299999999997</v>
      </c>
      <c r="E92" s="9">
        <v>381.33300000000003</v>
      </c>
      <c r="J92" s="9">
        <v>905.5</v>
      </c>
      <c r="K92" s="9">
        <v>346.5</v>
      </c>
      <c r="M92" s="9">
        <v>941</v>
      </c>
      <c r="N92" s="9">
        <v>390</v>
      </c>
      <c r="P92" s="9">
        <v>869.5</v>
      </c>
      <c r="Q92" s="9">
        <v>445.5</v>
      </c>
      <c r="S92" s="4">
        <f t="shared" si="98"/>
        <v>63.805604253075067</v>
      </c>
      <c r="T92" s="4">
        <f t="shared" si="99"/>
        <v>27.175567623038443</v>
      </c>
      <c r="V92" s="4" t="str">
        <f t="shared" si="100"/>
        <v>nan</v>
      </c>
      <c r="W92" s="4" t="str">
        <f t="shared" si="101"/>
        <v>nan</v>
      </c>
      <c r="Y92" s="4">
        <f t="shared" si="102"/>
        <v>64.530152078790209</v>
      </c>
      <c r="Z92" s="4">
        <f t="shared" si="103"/>
        <v>24.693205627057768</v>
      </c>
      <c r="AB92" s="4">
        <f t="shared" si="104"/>
        <v>67.06004760479469</v>
      </c>
      <c r="AC92" s="4">
        <f t="shared" si="105"/>
        <v>27.793218454697055</v>
      </c>
      <c r="AE92" s="4">
        <f t="shared" si="106"/>
        <v>61.96462422143356</v>
      </c>
      <c r="AF92" s="4">
        <f t="shared" si="107"/>
        <v>31.748407234788559</v>
      </c>
      <c r="AH92" s="37"/>
      <c r="AI92" s="37">
        <f t="shared" si="109"/>
        <v>3.3125358985829312</v>
      </c>
      <c r="AJ92" s="37">
        <f t="shared" si="110"/>
        <v>4.9295100762341191</v>
      </c>
      <c r="AL92" s="20">
        <v>0.13600000000000001</v>
      </c>
      <c r="AM92" s="37" t="str">
        <f t="shared" si="111"/>
        <v>nan</v>
      </c>
      <c r="AN92" s="37">
        <f t="shared" si="112"/>
        <v>-73.728616071191212</v>
      </c>
      <c r="AO92" s="37">
        <f t="shared" si="116"/>
        <v>19.731383928808782</v>
      </c>
      <c r="AP92" s="37">
        <f t="shared" si="117"/>
        <v>10.746184294541242</v>
      </c>
      <c r="AQ92" s="37">
        <f t="shared" si="113"/>
        <v>-68.070771490908115</v>
      </c>
      <c r="AS92" s="19">
        <v>0.13600000000000001</v>
      </c>
      <c r="AT92" s="4">
        <f t="shared" si="114"/>
        <v>19.731383928808782</v>
      </c>
      <c r="AU92" s="11">
        <v>14.927296603309216</v>
      </c>
      <c r="AV92" s="11">
        <v>1960.4521046318951</v>
      </c>
      <c r="AW92" s="11">
        <v>51002.564957809758</v>
      </c>
      <c r="AX92" s="4">
        <f t="shared" si="118"/>
        <v>34.216344053478942</v>
      </c>
      <c r="AY92" s="4">
        <f t="shared" si="119"/>
        <v>890.1626854760633</v>
      </c>
      <c r="BA92" s="4">
        <f t="shared" si="128"/>
        <v>10.746184294541242</v>
      </c>
      <c r="BB92" s="11">
        <v>9.6191542245694563</v>
      </c>
      <c r="BC92" s="11">
        <v>2160.5948372132339</v>
      </c>
      <c r="BD92" s="11">
        <v>204209.97458976947</v>
      </c>
      <c r="BE92" s="4">
        <f t="shared" si="120"/>
        <v>37.709493710961837</v>
      </c>
      <c r="BF92" s="4">
        <f t="shared" si="121"/>
        <v>3564.1364220054347</v>
      </c>
      <c r="BH92" s="4">
        <f t="shared" si="127"/>
        <v>-68.070771490908115</v>
      </c>
      <c r="BI92" s="11">
        <v>-64.761582382280736</v>
      </c>
      <c r="BJ92" s="11">
        <v>-1108.2032101248574</v>
      </c>
      <c r="BK92" s="11">
        <v>155216.70118457315</v>
      </c>
      <c r="BL92" s="4">
        <f t="shared" si="122"/>
        <v>-19.341794797849321</v>
      </c>
      <c r="BM92" s="4">
        <f t="shared" si="123"/>
        <v>2709.0424897549847</v>
      </c>
      <c r="BN92" s="4">
        <f t="shared" si="124"/>
        <v>59.344107609613673</v>
      </c>
      <c r="BO92" s="4">
        <f t="shared" si="125"/>
        <v>2.1645249493142327E-2</v>
      </c>
      <c r="BP92" s="4">
        <f t="shared" si="126"/>
        <v>6.051414867553973</v>
      </c>
    </row>
    <row r="93" spans="1:68" x14ac:dyDescent="0.3">
      <c r="A93" s="9">
        <v>42</v>
      </c>
      <c r="B93" s="9" t="s">
        <v>152</v>
      </c>
      <c r="C93" s="9">
        <v>19</v>
      </c>
      <c r="D93" s="9">
        <v>900.66700000000003</v>
      </c>
      <c r="E93" s="9">
        <v>377.33300000000003</v>
      </c>
      <c r="J93" s="9">
        <v>919</v>
      </c>
      <c r="K93" s="9">
        <v>347</v>
      </c>
      <c r="M93" s="9">
        <v>939</v>
      </c>
      <c r="N93" s="9">
        <v>403</v>
      </c>
      <c r="P93" s="9">
        <v>869.5</v>
      </c>
      <c r="Q93" s="9">
        <v>447</v>
      </c>
      <c r="S93" s="4">
        <f t="shared" si="98"/>
        <v>64.185729963940091</v>
      </c>
      <c r="T93" s="4">
        <f t="shared" si="99"/>
        <v>26.890508972221038</v>
      </c>
      <c r="V93" s="4" t="str">
        <f t="shared" si="100"/>
        <v>nan</v>
      </c>
      <c r="W93" s="4" t="str">
        <f t="shared" si="101"/>
        <v>nan</v>
      </c>
      <c r="Y93" s="4">
        <f t="shared" si="102"/>
        <v>65.492225025298964</v>
      </c>
      <c r="Z93" s="4">
        <f t="shared" si="103"/>
        <v>24.728837958409944</v>
      </c>
      <c r="AB93" s="4">
        <f t="shared" si="104"/>
        <v>66.917518279385988</v>
      </c>
      <c r="AC93" s="4">
        <f t="shared" si="105"/>
        <v>28.719659069853623</v>
      </c>
      <c r="AE93" s="4">
        <f t="shared" si="106"/>
        <v>61.96462422143356</v>
      </c>
      <c r="AF93" s="4">
        <f t="shared" si="107"/>
        <v>31.855304228845085</v>
      </c>
      <c r="AH93" s="37"/>
      <c r="AI93" s="37">
        <f t="shared" si="109"/>
        <v>3.2876218578291554</v>
      </c>
      <c r="AJ93" s="37">
        <f t="shared" si="110"/>
        <v>5.4389799282211113</v>
      </c>
      <c r="AL93" s="20">
        <v>0.14400000000000002</v>
      </c>
      <c r="AM93" s="37" t="str">
        <f t="shared" si="111"/>
        <v>nan</v>
      </c>
      <c r="AN93" s="37">
        <f t="shared" si="112"/>
        <v>-58.851601454517841</v>
      </c>
      <c r="AO93" s="37">
        <f t="shared" si="116"/>
        <v>34.608398545482153</v>
      </c>
      <c r="AP93" s="37">
        <f t="shared" si="117"/>
        <v>33.80546290864266</v>
      </c>
      <c r="AQ93" s="37">
        <f t="shared" si="113"/>
        <v>-65.897639264308324</v>
      </c>
      <c r="AS93" s="19">
        <v>0.14400000000000002</v>
      </c>
      <c r="AT93" s="4">
        <f t="shared" si="114"/>
        <v>34.608398545482153</v>
      </c>
      <c r="AU93" s="11">
        <v>31.996741689984706</v>
      </c>
      <c r="AV93" s="11">
        <v>1547.7040583544622</v>
      </c>
      <c r="AW93" s="11">
        <v>-95410.713330300219</v>
      </c>
      <c r="AX93" s="4">
        <f t="shared" si="118"/>
        <v>27.012531664763817</v>
      </c>
      <c r="AY93" s="4">
        <f t="shared" si="119"/>
        <v>-1665.2310892901833</v>
      </c>
      <c r="BA93" s="4">
        <f t="shared" si="128"/>
        <v>33.80546290864266</v>
      </c>
      <c r="BB93" s="11">
        <v>34.313259726235771</v>
      </c>
      <c r="BC93" s="11">
        <v>2953.7387692626089</v>
      </c>
      <c r="BD93" s="11">
        <v>-11726.763750936205</v>
      </c>
      <c r="BE93" s="4">
        <f t="shared" si="120"/>
        <v>51.552466767437608</v>
      </c>
      <c r="BF93" s="4">
        <f t="shared" si="121"/>
        <v>-204.67063805735708</v>
      </c>
      <c r="BH93" s="4">
        <f t="shared" si="127"/>
        <v>-65.897639264308324</v>
      </c>
      <c r="BI93" s="11">
        <v>-67.454203527028355</v>
      </c>
      <c r="BJ93" s="11">
        <v>275.68698790322469</v>
      </c>
      <c r="BK93" s="11">
        <v>140442.41337804994</v>
      </c>
      <c r="BL93" s="4">
        <f t="shared" si="122"/>
        <v>4.811645643817049</v>
      </c>
      <c r="BM93" s="4">
        <f t="shared" si="123"/>
        <v>2451.1825228939038</v>
      </c>
      <c r="BN93" s="4">
        <f t="shared" si="124"/>
        <v>53.193033316308039</v>
      </c>
      <c r="BO93" s="4">
        <f t="shared" si="125"/>
        <v>1.958494835792229E-2</v>
      </c>
      <c r="BP93" s="4">
        <f t="shared" si="126"/>
        <v>5.424179849128846</v>
      </c>
    </row>
    <row r="94" spans="1:68" x14ac:dyDescent="0.3">
      <c r="A94" s="9">
        <v>21</v>
      </c>
      <c r="B94" s="9" t="s">
        <v>131</v>
      </c>
      <c r="C94" s="9">
        <v>20</v>
      </c>
      <c r="D94" s="9">
        <v>912</v>
      </c>
      <c r="E94" s="9">
        <v>373.33300000000003</v>
      </c>
      <c r="G94" s="9">
        <v>886</v>
      </c>
      <c r="H94" s="9">
        <v>354</v>
      </c>
      <c r="J94" s="9">
        <v>932.5</v>
      </c>
      <c r="K94" s="9">
        <v>353.5</v>
      </c>
      <c r="M94" s="9">
        <v>935.5</v>
      </c>
      <c r="N94" s="9">
        <v>412</v>
      </c>
      <c r="P94" s="9">
        <v>871.5</v>
      </c>
      <c r="Q94" s="9">
        <v>445</v>
      </c>
      <c r="S94" s="4">
        <f t="shared" si="98"/>
        <v>64.993372386368492</v>
      </c>
      <c r="T94" s="4">
        <f t="shared" si="99"/>
        <v>26.60545032140363</v>
      </c>
      <c r="V94" s="4">
        <f t="shared" si="100"/>
        <v>63.140491156055361</v>
      </c>
      <c r="W94" s="4">
        <f t="shared" si="101"/>
        <v>25.227690597340402</v>
      </c>
      <c r="Y94" s="4">
        <f t="shared" si="102"/>
        <v>66.454297971807705</v>
      </c>
      <c r="Z94" s="4">
        <f t="shared" si="103"/>
        <v>25.192058265988226</v>
      </c>
      <c r="AB94" s="4">
        <f t="shared" si="104"/>
        <v>66.668091959920758</v>
      </c>
      <c r="AC94" s="4">
        <f t="shared" si="105"/>
        <v>29.361041034192787</v>
      </c>
      <c r="AE94" s="4">
        <f t="shared" si="106"/>
        <v>62.107153546842262</v>
      </c>
      <c r="AF94" s="4">
        <f t="shared" si="107"/>
        <v>31.712774903436383</v>
      </c>
      <c r="AH94" s="37">
        <f t="shared" si="108"/>
        <v>2.3089804483575609</v>
      </c>
      <c r="AI94" s="37">
        <f t="shared" si="109"/>
        <v>3.2245876986754358</v>
      </c>
      <c r="AJ94" s="37">
        <f t="shared" si="110"/>
        <v>5.8664319288535314</v>
      </c>
      <c r="AL94" s="20">
        <v>0.152</v>
      </c>
      <c r="AM94" s="37">
        <f t="shared" si="111"/>
        <v>36.633640855409013</v>
      </c>
      <c r="AN94" s="37">
        <f t="shared" si="112"/>
        <v>-44.052567335189877</v>
      </c>
      <c r="AO94" s="37">
        <f t="shared" si="116"/>
        <v>36.633640855409013</v>
      </c>
      <c r="AP94" s="37">
        <f t="shared" si="117"/>
        <v>58.710716341653679</v>
      </c>
      <c r="AQ94" s="37">
        <f t="shared" si="113"/>
        <v>-60.528615959772978</v>
      </c>
      <c r="AS94" s="19">
        <v>0.152</v>
      </c>
      <c r="AT94" s="4">
        <f t="shared" si="114"/>
        <v>36.633640855409013</v>
      </c>
      <c r="AU94" s="11">
        <v>39.690562713172582</v>
      </c>
      <c r="AV94" s="11">
        <v>433.88061883884023</v>
      </c>
      <c r="AW94" s="11">
        <v>-109268.6545767153</v>
      </c>
      <c r="AX94" s="4">
        <f t="shared" si="118"/>
        <v>7.5726453593282983</v>
      </c>
      <c r="AY94" s="4">
        <f t="shared" si="119"/>
        <v>-1907.0977915880533</v>
      </c>
      <c r="BA94" s="4">
        <f t="shared" si="128"/>
        <v>58.710716341653679</v>
      </c>
      <c r="BB94" s="11">
        <v>56.878976777492213</v>
      </c>
      <c r="BC94" s="11">
        <v>1972.9666082863923</v>
      </c>
      <c r="BD94" s="11">
        <v>-162904.07962848109</v>
      </c>
      <c r="BE94" s="4">
        <f t="shared" si="120"/>
        <v>34.434763346502784</v>
      </c>
      <c r="BF94" s="4">
        <f t="shared" si="121"/>
        <v>-2843.2125544480168</v>
      </c>
      <c r="BH94" s="4">
        <f t="shared" si="127"/>
        <v>-60.528615959772978</v>
      </c>
      <c r="BI94" s="11">
        <v>-60.350590366318272</v>
      </c>
      <c r="BJ94" s="11">
        <v>1138.8755106544486</v>
      </c>
      <c r="BK94" s="11">
        <v>73864.952247406036</v>
      </c>
      <c r="BL94" s="4">
        <f t="shared" si="122"/>
        <v>19.877127431251889</v>
      </c>
      <c r="BM94" s="4">
        <f t="shared" si="123"/>
        <v>1289.1866185456208</v>
      </c>
      <c r="BN94" s="4">
        <f t="shared" si="124"/>
        <v>29.259666373614234</v>
      </c>
      <c r="BO94" s="4">
        <f t="shared" si="125"/>
        <v>1.0300601082179509E-2</v>
      </c>
      <c r="BP94" s="4">
        <f t="shared" si="126"/>
        <v>2.9836556188145349</v>
      </c>
    </row>
    <row r="95" spans="1:68" x14ac:dyDescent="0.3">
      <c r="A95" s="9">
        <v>38</v>
      </c>
      <c r="B95" s="9" t="s">
        <v>148</v>
      </c>
      <c r="C95" s="9">
        <v>21</v>
      </c>
      <c r="D95" s="9">
        <v>917.33299999999997</v>
      </c>
      <c r="E95" s="9">
        <v>376</v>
      </c>
      <c r="G95" s="9">
        <v>889.33299999999997</v>
      </c>
      <c r="H95" s="9">
        <v>350.66699999999997</v>
      </c>
      <c r="J95" s="9">
        <v>938</v>
      </c>
      <c r="K95" s="9">
        <v>357.5</v>
      </c>
      <c r="M95" s="9">
        <v>935</v>
      </c>
      <c r="N95" s="9">
        <v>419</v>
      </c>
      <c r="P95" s="9">
        <v>865.5</v>
      </c>
      <c r="Q95" s="9">
        <v>435</v>
      </c>
      <c r="S95" s="4">
        <f t="shared" si="98"/>
        <v>65.3734268325708</v>
      </c>
      <c r="T95" s="4">
        <f t="shared" si="99"/>
        <v>26.795513176836135</v>
      </c>
      <c r="V95" s="4">
        <f t="shared" si="100"/>
        <v>63.37801627684896</v>
      </c>
      <c r="W95" s="4">
        <f t="shared" si="101"/>
        <v>24.9901654765468</v>
      </c>
      <c r="Y95" s="4">
        <f t="shared" si="102"/>
        <v>66.846253616681636</v>
      </c>
      <c r="Z95" s="4">
        <f t="shared" si="103"/>
        <v>25.477116916805635</v>
      </c>
      <c r="AB95" s="4">
        <f t="shared" si="104"/>
        <v>66.632459628568583</v>
      </c>
      <c r="AC95" s="4">
        <f t="shared" si="105"/>
        <v>29.859893673123246</v>
      </c>
      <c r="AE95" s="4">
        <f t="shared" si="106"/>
        <v>61.679565570616155</v>
      </c>
      <c r="AF95" s="4">
        <f t="shared" si="107"/>
        <v>31.000128276392868</v>
      </c>
      <c r="AH95" s="37">
        <f t="shared" si="108"/>
        <v>2.690900147687783</v>
      </c>
      <c r="AI95" s="37">
        <f t="shared" si="109"/>
        <v>3.3129430130056319</v>
      </c>
      <c r="AJ95" s="37">
        <f t="shared" si="110"/>
        <v>5.5967311136045863</v>
      </c>
      <c r="AL95" s="20">
        <v>0.16</v>
      </c>
      <c r="AM95" s="37">
        <f t="shared" si="111"/>
        <v>42.137219705778527</v>
      </c>
      <c r="AN95" s="37">
        <f t="shared" si="112"/>
        <v>-41.833214241758931</v>
      </c>
      <c r="AO95" s="37">
        <f t="shared" si="116"/>
        <v>42.137219705778527</v>
      </c>
      <c r="AP95" s="37">
        <f t="shared" si="117"/>
        <v>67.664177427733691</v>
      </c>
      <c r="AQ95" s="37">
        <f t="shared" si="113"/>
        <v>-48.699872018570154</v>
      </c>
      <c r="AS95" s="19">
        <v>0.16</v>
      </c>
      <c r="AT95" s="4">
        <f t="shared" si="114"/>
        <v>42.137219705778527</v>
      </c>
      <c r="AU95" s="11">
        <v>38.938831921137727</v>
      </c>
      <c r="AV95" s="11">
        <v>-200.59449791270421</v>
      </c>
      <c r="AW95" s="11">
        <v>-31771.719613340563</v>
      </c>
      <c r="AX95" s="4">
        <f t="shared" si="118"/>
        <v>-3.5010344499615815</v>
      </c>
      <c r="AY95" s="4">
        <f t="shared" si="119"/>
        <v>-554.52111627325269</v>
      </c>
      <c r="BA95" s="4">
        <f t="shared" si="128"/>
        <v>67.664177427733691</v>
      </c>
      <c r="BB95" s="11">
        <v>65.880726958192213</v>
      </c>
      <c r="BC95" s="11">
        <v>347.27337140645386</v>
      </c>
      <c r="BD95" s="11">
        <v>-157900.47495932484</v>
      </c>
      <c r="BE95" s="4">
        <f t="shared" si="120"/>
        <v>6.0610637355437511</v>
      </c>
      <c r="BF95" s="4">
        <f t="shared" si="121"/>
        <v>-2755.8831785030784</v>
      </c>
      <c r="BH95" s="4">
        <f t="shared" si="127"/>
        <v>-48.699872018570154</v>
      </c>
      <c r="BI95" s="11">
        <v>-49.23219449105823</v>
      </c>
      <c r="BJ95" s="11">
        <v>1457.5262799960728</v>
      </c>
      <c r="BK95" s="11">
        <v>22872.182566707106</v>
      </c>
      <c r="BL95" s="4">
        <f t="shared" si="122"/>
        <v>25.438632520276236</v>
      </c>
      <c r="BM95" s="4">
        <f t="shared" si="123"/>
        <v>399.19489290628667</v>
      </c>
      <c r="BN95" s="4">
        <f t="shared" si="124"/>
        <v>16.499508569498147</v>
      </c>
      <c r="BO95" s="4">
        <f t="shared" si="125"/>
        <v>3.1895671943212305E-3</v>
      </c>
      <c r="BP95" s="4">
        <f t="shared" si="126"/>
        <v>1.6824816394849698</v>
      </c>
    </row>
    <row r="96" spans="1:68" x14ac:dyDescent="0.3">
      <c r="A96" s="9">
        <v>28</v>
      </c>
      <c r="B96" s="9" t="s">
        <v>138</v>
      </c>
      <c r="C96" s="9">
        <v>22</v>
      </c>
      <c r="D96" s="9">
        <v>919.33299999999997</v>
      </c>
      <c r="E96" s="9">
        <v>376</v>
      </c>
      <c r="G96" s="9">
        <v>888</v>
      </c>
      <c r="H96" s="9">
        <v>354.66699999999997</v>
      </c>
      <c r="J96" s="9">
        <v>937.5</v>
      </c>
      <c r="K96" s="9">
        <v>357</v>
      </c>
      <c r="M96" s="9">
        <v>942</v>
      </c>
      <c r="N96" s="9">
        <v>417.5</v>
      </c>
      <c r="S96" s="4">
        <f t="shared" si="98"/>
        <v>65.515956157979502</v>
      </c>
      <c r="T96" s="4">
        <f t="shared" si="99"/>
        <v>26.795513176836135</v>
      </c>
      <c r="V96" s="4">
        <f t="shared" si="100"/>
        <v>63.283020481464064</v>
      </c>
      <c r="W96" s="4">
        <f t="shared" si="101"/>
        <v>25.275224127364204</v>
      </c>
      <c r="Y96" s="4">
        <f t="shared" si="102"/>
        <v>66.810621285329461</v>
      </c>
      <c r="Z96" s="4">
        <f t="shared" si="103"/>
        <v>25.441484585453459</v>
      </c>
      <c r="AB96" s="4">
        <f t="shared" si="104"/>
        <v>67.131312267499041</v>
      </c>
      <c r="AC96" s="4">
        <f t="shared" si="105"/>
        <v>29.752996679066719</v>
      </c>
      <c r="AE96" s="4" t="str">
        <f t="shared" si="106"/>
        <v>nan</v>
      </c>
      <c r="AF96" s="4" t="str">
        <f t="shared" si="107"/>
        <v>nan</v>
      </c>
      <c r="AH96" s="37">
        <f t="shared" si="108"/>
        <v>2.7013479097294608</v>
      </c>
      <c r="AI96" s="37">
        <f t="shared" si="109"/>
        <v>3.3698789335120303</v>
      </c>
      <c r="AJ96" s="37"/>
      <c r="AL96" s="20">
        <v>0.16800000000000001</v>
      </c>
      <c r="AM96" s="37">
        <f t="shared" si="111"/>
        <v>34.248900088904016</v>
      </c>
      <c r="AN96" s="37">
        <f t="shared" si="112"/>
        <v>-46.283918405297293</v>
      </c>
      <c r="AO96" s="37">
        <f t="shared" si="116"/>
        <v>34.248900088904016</v>
      </c>
      <c r="AP96" s="37">
        <f t="shared" si="117"/>
        <v>61.356951961989111</v>
      </c>
      <c r="AQ96" s="37"/>
      <c r="AS96" s="19">
        <v>0.16800000000000001</v>
      </c>
      <c r="AT96" s="4">
        <f t="shared" si="114"/>
        <v>34.248900088904016</v>
      </c>
      <c r="AU96" s="11">
        <v>36.481050594125676</v>
      </c>
      <c r="AV96" s="11">
        <v>-74.466919119820005</v>
      </c>
      <c r="AW96" s="11">
        <v>31757.605279483516</v>
      </c>
      <c r="AX96" s="4">
        <f t="shared" si="118"/>
        <v>-1.2996929224571769</v>
      </c>
      <c r="AY96" s="4">
        <f t="shared" si="119"/>
        <v>554.27477467572146</v>
      </c>
      <c r="BA96" s="4">
        <f t="shared" si="128"/>
        <v>61.356951961989111</v>
      </c>
      <c r="BB96" s="11">
        <v>62.435350983909075</v>
      </c>
      <c r="BC96" s="11">
        <v>-553.44111106072683</v>
      </c>
      <c r="BD96" s="11">
        <v>-41411.314274740056</v>
      </c>
      <c r="BE96" s="4">
        <f t="shared" si="120"/>
        <v>-9.6593696039052901</v>
      </c>
      <c r="BF96" s="4">
        <f t="shared" si="121"/>
        <v>-722.76378167234179</v>
      </c>
      <c r="BH96" s="4">
        <f>AVERAGE(BH95,BH97)</f>
        <v>-37.343039192445147</v>
      </c>
    </row>
    <row r="97" spans="1:68" x14ac:dyDescent="0.3">
      <c r="A97" s="9">
        <v>24</v>
      </c>
      <c r="B97" s="9" t="s">
        <v>134</v>
      </c>
      <c r="C97" s="9">
        <v>23</v>
      </c>
      <c r="D97" s="9">
        <v>919.33299999999997</v>
      </c>
      <c r="E97" s="9">
        <v>376.66699999999997</v>
      </c>
      <c r="G97" s="9">
        <v>889.33299999999997</v>
      </c>
      <c r="H97" s="9">
        <v>355.33300000000003</v>
      </c>
      <c r="J97" s="9">
        <v>936</v>
      </c>
      <c r="K97" s="9">
        <v>354.5</v>
      </c>
      <c r="M97" s="9">
        <v>946</v>
      </c>
      <c r="N97" s="9">
        <v>416</v>
      </c>
      <c r="P97" s="9">
        <v>853</v>
      </c>
      <c r="Q97" s="9">
        <v>409</v>
      </c>
      <c r="S97" s="4">
        <f t="shared" si="98"/>
        <v>65.515956157979502</v>
      </c>
      <c r="T97" s="4">
        <f t="shared" si="99"/>
        <v>26.843046706859937</v>
      </c>
      <c r="V97" s="4">
        <f t="shared" si="100"/>
        <v>63.37801627684896</v>
      </c>
      <c r="W97" s="4">
        <f t="shared" si="101"/>
        <v>25.322686392725306</v>
      </c>
      <c r="Y97" s="4">
        <f t="shared" si="102"/>
        <v>66.703724291272934</v>
      </c>
      <c r="Z97" s="4">
        <f t="shared" si="103"/>
        <v>25.263322928692578</v>
      </c>
      <c r="AB97" s="4">
        <f t="shared" si="104"/>
        <v>67.416370918316446</v>
      </c>
      <c r="AC97" s="4">
        <f t="shared" si="105"/>
        <v>29.646099685010192</v>
      </c>
      <c r="AE97" s="4">
        <f t="shared" si="106"/>
        <v>60.788757286811766</v>
      </c>
      <c r="AF97" s="4">
        <f t="shared" si="107"/>
        <v>29.14724704607973</v>
      </c>
      <c r="AH97" s="37">
        <f t="shared" si="108"/>
        <v>2.6234104558997307</v>
      </c>
      <c r="AI97" s="37">
        <f t="shared" si="109"/>
        <v>3.3865442946495676</v>
      </c>
      <c r="AJ97" s="37">
        <f t="shared" si="110"/>
        <v>5.2588732986097062</v>
      </c>
      <c r="AL97" s="20">
        <v>0.17599999999999999</v>
      </c>
      <c r="AM97" s="37">
        <f t="shared" si="111"/>
        <v>35.417900892413023</v>
      </c>
      <c r="AN97" s="37">
        <f t="shared" si="112"/>
        <v>-53.061100698754622</v>
      </c>
      <c r="AO97" s="37">
        <f t="shared" si="116"/>
        <v>35.417900892413023</v>
      </c>
      <c r="AP97" s="37">
        <f t="shared" si="117"/>
        <v>55.863501735433758</v>
      </c>
      <c r="AQ97" s="37">
        <f t="shared" si="113"/>
        <v>-25.986206366320136</v>
      </c>
      <c r="AS97" s="19">
        <v>0.17599999999999999</v>
      </c>
      <c r="AT97" s="4">
        <f t="shared" si="114"/>
        <v>35.417900892413023</v>
      </c>
      <c r="AU97" s="11">
        <v>37.747361158628784</v>
      </c>
      <c r="AV97" s="11">
        <v>307.52721069351696</v>
      </c>
      <c r="AW97" s="11">
        <v>23617.153921937141</v>
      </c>
      <c r="AX97" s="4">
        <f t="shared" si="118"/>
        <v>5.3673623660761853</v>
      </c>
      <c r="AY97" s="4">
        <f t="shared" si="119"/>
        <v>412.19709588809502</v>
      </c>
      <c r="BA97" s="4">
        <f t="shared" si="128"/>
        <v>55.863501735433758</v>
      </c>
      <c r="BB97" s="11">
        <v>57.025668760627909</v>
      </c>
      <c r="BC97" s="11">
        <v>-315.30768846029719</v>
      </c>
      <c r="BD97" s="11">
        <v>51814.913066825291</v>
      </c>
      <c r="BE97" s="4">
        <f t="shared" si="120"/>
        <v>-5.503157320484716</v>
      </c>
      <c r="BF97" s="4">
        <f t="shared" si="121"/>
        <v>904.34083465073411</v>
      </c>
      <c r="BH97" s="4">
        <f t="shared" ref="BH97:BH117" si="129">AQ97</f>
        <v>-25.986206366320136</v>
      </c>
      <c r="BI97" s="11">
        <v>-25.154906161789441</v>
      </c>
      <c r="BJ97" s="11">
        <v>1308.5239163618041</v>
      </c>
      <c r="BK97" s="11">
        <v>-41530.313874642779</v>
      </c>
      <c r="BL97" s="4">
        <f t="shared" si="122"/>
        <v>22.838050681604383</v>
      </c>
      <c r="BM97" s="4">
        <f t="shared" si="123"/>
        <v>-724.8407164992002</v>
      </c>
      <c r="BN97" s="4">
        <f t="shared" si="124"/>
        <v>19.377944127836951</v>
      </c>
      <c r="BO97" s="4">
        <f t="shared" si="125"/>
        <v>-5.7914773248286091E-3</v>
      </c>
      <c r="BP97" s="4">
        <f t="shared" si="126"/>
        <v>1.9760003801763484</v>
      </c>
    </row>
    <row r="98" spans="1:68" x14ac:dyDescent="0.3">
      <c r="A98" s="9">
        <v>7</v>
      </c>
      <c r="B98" s="9" t="s">
        <v>117</v>
      </c>
      <c r="C98" s="9">
        <v>24</v>
      </c>
      <c r="D98" s="9">
        <v>919.33299999999997</v>
      </c>
      <c r="E98" s="9">
        <v>382.66699999999997</v>
      </c>
      <c r="G98" s="9">
        <v>891.33299999999997</v>
      </c>
      <c r="H98" s="9">
        <v>354</v>
      </c>
      <c r="J98" s="9">
        <v>936.5</v>
      </c>
      <c r="K98" s="9">
        <v>353.5</v>
      </c>
      <c r="M98" s="9">
        <v>944.5</v>
      </c>
      <c r="N98" s="9">
        <v>420</v>
      </c>
      <c r="P98" s="9">
        <v>849</v>
      </c>
      <c r="Q98" s="9">
        <v>400.5</v>
      </c>
      <c r="S98" s="4">
        <f t="shared" si="98"/>
        <v>65.515956157979502</v>
      </c>
      <c r="T98" s="4">
        <f t="shared" si="99"/>
        <v>27.270634683086044</v>
      </c>
      <c r="V98" s="4">
        <f t="shared" si="100"/>
        <v>63.520545602257663</v>
      </c>
      <c r="W98" s="4">
        <f t="shared" si="101"/>
        <v>25.227690597340402</v>
      </c>
      <c r="Y98" s="4">
        <f t="shared" si="102"/>
        <v>66.73935662262511</v>
      </c>
      <c r="Z98" s="4">
        <f t="shared" si="103"/>
        <v>25.192058265988226</v>
      </c>
      <c r="AB98" s="4">
        <f t="shared" si="104"/>
        <v>67.309473924259919</v>
      </c>
      <c r="AC98" s="4">
        <f t="shared" si="105"/>
        <v>29.931158335827597</v>
      </c>
      <c r="AE98" s="4">
        <f t="shared" si="106"/>
        <v>60.503698635994361</v>
      </c>
      <c r="AF98" s="4">
        <f t="shared" si="107"/>
        <v>28.541497413092745</v>
      </c>
      <c r="AH98" s="37">
        <f t="shared" si="108"/>
        <v>2.8557457560800539</v>
      </c>
      <c r="AI98" s="37">
        <f t="shared" si="109"/>
        <v>3.2085965911533267</v>
      </c>
      <c r="AJ98" s="37">
        <f t="shared" si="110"/>
        <v>5.1708623599179964</v>
      </c>
      <c r="AL98" s="20">
        <v>0.184</v>
      </c>
      <c r="AM98" s="37">
        <f t="shared" si="111"/>
        <v>45.674369918800949</v>
      </c>
      <c r="AN98" s="37">
        <f t="shared" si="112"/>
        <v>-59.519948929265901</v>
      </c>
      <c r="AO98" s="37">
        <f t="shared" si="116"/>
        <v>45.674369918800949</v>
      </c>
      <c r="AP98" s="37">
        <f t="shared" si="117"/>
        <v>56.01522003746355</v>
      </c>
      <c r="AQ98" s="37">
        <f t="shared" si="113"/>
        <v>-14.227570230688569</v>
      </c>
      <c r="AS98" s="19">
        <v>0.184</v>
      </c>
      <c r="AT98" s="4">
        <f t="shared" si="114"/>
        <v>45.674369918800949</v>
      </c>
      <c r="AU98" s="11">
        <v>41.401486198930087</v>
      </c>
      <c r="AV98" s="11">
        <v>303.40756157924818</v>
      </c>
      <c r="AW98" s="11">
        <v>-19035.324165554295</v>
      </c>
      <c r="AX98" s="4">
        <f t="shared" si="118"/>
        <v>5.2954609250053268</v>
      </c>
      <c r="AY98" s="4">
        <f t="shared" si="119"/>
        <v>-332.22908087336469</v>
      </c>
      <c r="BA98" s="4">
        <f t="shared" si="128"/>
        <v>56.01522003746355</v>
      </c>
      <c r="BB98" s="11">
        <v>57.390427728923335</v>
      </c>
      <c r="BC98" s="11">
        <v>275.59753738569879</v>
      </c>
      <c r="BD98" s="11">
        <v>43836.650354415986</v>
      </c>
      <c r="BE98" s="4">
        <f t="shared" si="120"/>
        <v>4.8100844377686096</v>
      </c>
      <c r="BF98" s="4">
        <f t="shared" si="121"/>
        <v>765.09388173009825</v>
      </c>
      <c r="BH98" s="4">
        <f t="shared" si="129"/>
        <v>-14.227570230688569</v>
      </c>
      <c r="BI98" s="11">
        <v>-16.09378512250689</v>
      </c>
      <c r="BJ98" s="11">
        <v>840.34539554805895</v>
      </c>
      <c r="BK98" s="11">
        <v>-61810.438747094697</v>
      </c>
      <c r="BL98" s="4">
        <f t="shared" si="122"/>
        <v>14.666794006287727</v>
      </c>
      <c r="BM98" s="4">
        <f t="shared" si="123"/>
        <v>-1078.7956682390814</v>
      </c>
      <c r="BN98" s="4">
        <f t="shared" si="124"/>
        <v>23.870734740462868</v>
      </c>
      <c r="BO98" s="4">
        <f t="shared" si="125"/>
        <v>-8.6195773892302589E-3</v>
      </c>
      <c r="BP98" s="4">
        <f t="shared" si="126"/>
        <v>2.4341375231072333</v>
      </c>
    </row>
    <row r="99" spans="1:68" x14ac:dyDescent="0.3">
      <c r="A99" s="9">
        <v>53</v>
      </c>
      <c r="B99" s="9" t="s">
        <v>163</v>
      </c>
      <c r="C99" s="9">
        <v>25</v>
      </c>
      <c r="D99" s="9">
        <v>920</v>
      </c>
      <c r="E99" s="9">
        <v>379.33300000000003</v>
      </c>
      <c r="G99" s="9">
        <v>891.33299999999997</v>
      </c>
      <c r="H99" s="9">
        <v>354.66699999999997</v>
      </c>
      <c r="J99" s="9">
        <v>936.5</v>
      </c>
      <c r="K99" s="9">
        <v>354</v>
      </c>
      <c r="M99" s="9">
        <v>941</v>
      </c>
      <c r="N99" s="9">
        <v>422</v>
      </c>
      <c r="P99" s="9">
        <v>852.5</v>
      </c>
      <c r="Q99" s="9">
        <v>394.5</v>
      </c>
      <c r="S99" s="4">
        <f t="shared" si="98"/>
        <v>65.563489688003315</v>
      </c>
      <c r="T99" s="4">
        <f t="shared" si="99"/>
        <v>27.033038297629741</v>
      </c>
      <c r="V99" s="4">
        <f t="shared" si="100"/>
        <v>63.520545602257663</v>
      </c>
      <c r="W99" s="4">
        <f t="shared" si="101"/>
        <v>25.275224127364204</v>
      </c>
      <c r="Y99" s="4">
        <f t="shared" si="102"/>
        <v>66.73935662262511</v>
      </c>
      <c r="Z99" s="4">
        <f t="shared" si="103"/>
        <v>25.227690597340402</v>
      </c>
      <c r="AB99" s="4">
        <f t="shared" si="104"/>
        <v>67.06004760479469</v>
      </c>
      <c r="AC99" s="4">
        <f t="shared" si="105"/>
        <v>30.073687661236299</v>
      </c>
      <c r="AE99" s="4">
        <f t="shared" si="106"/>
        <v>60.75312495545959</v>
      </c>
      <c r="AF99" s="4">
        <f t="shared" si="107"/>
        <v>28.113909436866635</v>
      </c>
      <c r="AH99" s="37">
        <f t="shared" si="108"/>
        <v>2.6950939120315374</v>
      </c>
      <c r="AI99" s="37">
        <f t="shared" si="109"/>
        <v>3.388987186566498</v>
      </c>
      <c r="AJ99" s="37">
        <f t="shared" si="110"/>
        <v>4.9303033658929873</v>
      </c>
      <c r="AL99" s="20">
        <v>0.192</v>
      </c>
      <c r="AM99" s="37">
        <f t="shared" si="111"/>
        <v>40.709751671985103</v>
      </c>
      <c r="AN99" s="37">
        <f t="shared" si="112"/>
        <v>-56.922821865470858</v>
      </c>
      <c r="AO99" s="37">
        <f t="shared" si="116"/>
        <v>40.709751671985103</v>
      </c>
      <c r="AP99" s="37">
        <f t="shared" si="117"/>
        <v>63.794342654809512</v>
      </c>
      <c r="AQ99" s="37">
        <f t="shared" si="113"/>
        <v>-12.663819949355007</v>
      </c>
      <c r="AS99" s="19">
        <v>0.192</v>
      </c>
      <c r="AT99" s="4">
        <f t="shared" si="114"/>
        <v>40.709751671985103</v>
      </c>
      <c r="AU99" s="11">
        <v>42.60188237447413</v>
      </c>
      <c r="AV99" s="11">
        <v>2.962009578578062</v>
      </c>
      <c r="AW99" s="11">
        <v>-26872.08100543663</v>
      </c>
      <c r="AX99" s="4">
        <f t="shared" si="118"/>
        <v>5.1696819621796883E-2</v>
      </c>
      <c r="AY99" s="4">
        <f t="shared" si="119"/>
        <v>-469.00629040749754</v>
      </c>
      <c r="BA99" s="4">
        <f t="shared" si="128"/>
        <v>63.794342654809512</v>
      </c>
      <c r="BB99" s="11">
        <v>61.435229568241979</v>
      </c>
      <c r="BC99" s="11">
        <v>386.07875052442517</v>
      </c>
      <c r="BD99" s="11">
        <v>-10815.945727907303</v>
      </c>
      <c r="BE99" s="4">
        <f t="shared" si="120"/>
        <v>6.7383453686370034</v>
      </c>
      <c r="BF99" s="4">
        <f t="shared" si="121"/>
        <v>-188.77386466899722</v>
      </c>
      <c r="BH99" s="4">
        <f t="shared" si="129"/>
        <v>-12.663819949355007</v>
      </c>
      <c r="BI99" s="11">
        <v>-11.709379194392266</v>
      </c>
      <c r="BJ99" s="11">
        <v>319.55684943487614</v>
      </c>
      <c r="BK99" s="11">
        <v>-54108.57950724999</v>
      </c>
      <c r="BL99" s="4">
        <f t="shared" si="122"/>
        <v>5.5773191699383693</v>
      </c>
      <c r="BM99" s="4">
        <f t="shared" si="123"/>
        <v>-944.37286597864352</v>
      </c>
      <c r="BN99" s="4">
        <f t="shared" si="124"/>
        <v>20.504005193994171</v>
      </c>
      <c r="BO99" s="4">
        <f t="shared" si="125"/>
        <v>-7.5455391991693611E-3</v>
      </c>
      <c r="BP99" s="4">
        <f t="shared" si="126"/>
        <v>2.0908266527752066</v>
      </c>
    </row>
    <row r="100" spans="1:68" x14ac:dyDescent="0.3">
      <c r="A100" s="9">
        <v>5</v>
      </c>
      <c r="B100" s="9" t="s">
        <v>115</v>
      </c>
      <c r="C100" s="9">
        <v>26</v>
      </c>
      <c r="D100" s="9">
        <v>920</v>
      </c>
      <c r="E100" s="9">
        <v>378.66699999999997</v>
      </c>
      <c r="G100" s="9">
        <v>892.66700000000003</v>
      </c>
      <c r="H100" s="9">
        <v>354.66699999999997</v>
      </c>
      <c r="J100" s="9">
        <v>936.5</v>
      </c>
      <c r="K100" s="9">
        <v>355</v>
      </c>
      <c r="M100" s="9">
        <v>941.5</v>
      </c>
      <c r="N100" s="9">
        <v>422</v>
      </c>
      <c r="P100" s="9">
        <v>851.5</v>
      </c>
      <c r="Q100" s="9">
        <v>392</v>
      </c>
      <c r="S100" s="4">
        <f t="shared" si="98"/>
        <v>65.563489688003315</v>
      </c>
      <c r="T100" s="4">
        <f t="shared" si="99"/>
        <v>26.985576032268639</v>
      </c>
      <c r="V100" s="4">
        <f t="shared" si="100"/>
        <v>63.615612662305274</v>
      </c>
      <c r="W100" s="4">
        <f t="shared" si="101"/>
        <v>25.275224127364204</v>
      </c>
      <c r="Y100" s="4">
        <f t="shared" si="102"/>
        <v>66.73935662262511</v>
      </c>
      <c r="Z100" s="4">
        <f t="shared" si="103"/>
        <v>25.298955260044757</v>
      </c>
      <c r="AB100" s="4">
        <f t="shared" si="104"/>
        <v>67.095679936146865</v>
      </c>
      <c r="AC100" s="4">
        <f t="shared" si="105"/>
        <v>30.073687661236299</v>
      </c>
      <c r="AE100" s="4">
        <f t="shared" si="106"/>
        <v>60.681860292755239</v>
      </c>
      <c r="AF100" s="4">
        <f t="shared" si="107"/>
        <v>27.935747780105757</v>
      </c>
      <c r="AH100" s="37">
        <f t="shared" si="108"/>
        <v>2.5922053440752868</v>
      </c>
      <c r="AI100" s="37">
        <f t="shared" si="109"/>
        <v>3.4473236560368807</v>
      </c>
      <c r="AJ100" s="37">
        <f t="shared" si="110"/>
        <v>4.9732415890380732</v>
      </c>
      <c r="AL100" s="20">
        <v>0.2</v>
      </c>
      <c r="AM100" s="37">
        <f t="shared" si="111"/>
        <v>41.285057327602132</v>
      </c>
      <c r="AN100" s="37">
        <f t="shared" si="112"/>
        <v>-55.116821640287654</v>
      </c>
      <c r="AO100" s="37">
        <f t="shared" si="116"/>
        <v>41.285057327602132</v>
      </c>
      <c r="AP100" s="37">
        <f t="shared" si="117"/>
        <v>63.61133913319587</v>
      </c>
      <c r="AQ100" s="37">
        <f t="shared" si="113"/>
        <v>-11.01446571456073</v>
      </c>
      <c r="AS100" s="19">
        <v>0.2</v>
      </c>
      <c r="AT100" s="4">
        <f t="shared" si="114"/>
        <v>41.285057327602132</v>
      </c>
      <c r="AU100" s="11">
        <v>41.448878354438342</v>
      </c>
      <c r="AV100" s="11">
        <v>-126.54575492942362</v>
      </c>
      <c r="AW100" s="11">
        <v>-5297.1768443412793</v>
      </c>
      <c r="AX100" s="4">
        <f t="shared" si="118"/>
        <v>-2.2086400779402866</v>
      </c>
      <c r="AY100" s="4">
        <f t="shared" si="119"/>
        <v>-92.453176994158497</v>
      </c>
      <c r="BA100" s="4">
        <f t="shared" si="128"/>
        <v>63.61133913319587</v>
      </c>
      <c r="BB100" s="11">
        <v>63.567688030718244</v>
      </c>
      <c r="BC100" s="11">
        <v>102.54239751950425</v>
      </c>
      <c r="BD100" s="11">
        <v>-28292.194443525717</v>
      </c>
      <c r="BE100" s="4">
        <f t="shared" si="120"/>
        <v>1.7897024596042155</v>
      </c>
      <c r="BF100" s="4">
        <f t="shared" si="121"/>
        <v>-493.79194565396875</v>
      </c>
      <c r="BH100" s="4">
        <f t="shared" si="129"/>
        <v>-11.01446571456073</v>
      </c>
      <c r="BI100" s="11">
        <v>-10.980875288698698</v>
      </c>
      <c r="BJ100" s="11">
        <v>-25.391917688254768</v>
      </c>
      <c r="BK100" s="11">
        <v>-32682.222422769548</v>
      </c>
      <c r="BL100" s="4">
        <f t="shared" si="122"/>
        <v>-0.44317256705543279</v>
      </c>
      <c r="BM100" s="4">
        <f t="shared" si="123"/>
        <v>-570.41238814644692</v>
      </c>
      <c r="BN100" s="4">
        <f t="shared" si="124"/>
        <v>12.377949556501102</v>
      </c>
      <c r="BO100" s="4">
        <f t="shared" si="125"/>
        <v>-4.5575949812901107E-3</v>
      </c>
      <c r="BP100" s="4">
        <f t="shared" si="126"/>
        <v>1.2621995846460332</v>
      </c>
    </row>
    <row r="101" spans="1:68" x14ac:dyDescent="0.3">
      <c r="A101" s="9">
        <v>6</v>
      </c>
      <c r="B101" s="9" t="s">
        <v>116</v>
      </c>
      <c r="C101" s="9">
        <v>27</v>
      </c>
      <c r="D101" s="9">
        <v>919.33299999999997</v>
      </c>
      <c r="E101" s="9">
        <v>378</v>
      </c>
      <c r="G101" s="9">
        <v>893.33299999999997</v>
      </c>
      <c r="H101" s="9">
        <v>355.33300000000003</v>
      </c>
      <c r="J101" s="9">
        <v>939.5</v>
      </c>
      <c r="K101" s="9">
        <v>355</v>
      </c>
      <c r="M101" s="9">
        <v>942.5</v>
      </c>
      <c r="N101" s="9">
        <v>421</v>
      </c>
      <c r="P101" s="9">
        <v>850.5</v>
      </c>
      <c r="Q101" s="9">
        <v>392.5</v>
      </c>
      <c r="S101" s="4">
        <f t="shared" si="98"/>
        <v>65.515956157979502</v>
      </c>
      <c r="T101" s="4">
        <f t="shared" si="99"/>
        <v>26.938042502244837</v>
      </c>
      <c r="V101" s="4">
        <f t="shared" si="100"/>
        <v>63.663074927666365</v>
      </c>
      <c r="W101" s="4">
        <f t="shared" si="101"/>
        <v>25.322686392725306</v>
      </c>
      <c r="Y101" s="4">
        <f t="shared" si="102"/>
        <v>66.953150610738163</v>
      </c>
      <c r="Z101" s="4">
        <f t="shared" si="103"/>
        <v>25.298955260044757</v>
      </c>
      <c r="AB101" s="4">
        <f t="shared" si="104"/>
        <v>67.166944598851217</v>
      </c>
      <c r="AC101" s="4">
        <f t="shared" si="105"/>
        <v>30.002422998531948</v>
      </c>
      <c r="AE101" s="4">
        <f t="shared" si="106"/>
        <v>60.610595630050888</v>
      </c>
      <c r="AF101" s="4">
        <f t="shared" si="107"/>
        <v>27.971380111457933</v>
      </c>
      <c r="AH101" s="37">
        <f t="shared" si="108"/>
        <v>2.458158704032106</v>
      </c>
      <c r="AI101" s="37">
        <f t="shared" si="109"/>
        <v>3.4808318916484393</v>
      </c>
      <c r="AJ101" s="37">
        <f t="shared" si="110"/>
        <v>5.0130179057703685</v>
      </c>
      <c r="AL101" s="20">
        <v>0.20800000000000002</v>
      </c>
      <c r="AM101" s="37">
        <f t="shared" si="111"/>
        <v>41.082168491407153</v>
      </c>
      <c r="AN101" s="37">
        <f t="shared" si="112"/>
        <v>-48.754870620282539</v>
      </c>
      <c r="AO101" s="37">
        <f t="shared" si="116"/>
        <v>41.082168491407153</v>
      </c>
      <c r="AP101" s="37">
        <f t="shared" si="117"/>
        <v>61.685658544490657</v>
      </c>
      <c r="AQ101" s="37">
        <f t="shared" si="113"/>
        <v>-11.895705558025016</v>
      </c>
      <c r="AS101" s="19">
        <v>0.20800000000000002</v>
      </c>
      <c r="AT101" s="4">
        <f t="shared" si="114"/>
        <v>41.082168491407153</v>
      </c>
      <c r="AU101" s="11">
        <v>40.577150199433738</v>
      </c>
      <c r="AV101" s="11">
        <v>-81.792823956520792</v>
      </c>
      <c r="AW101" s="11">
        <v>2409.5624713723287</v>
      </c>
      <c r="AX101" s="4">
        <f t="shared" si="118"/>
        <v>-1.4275540825453832</v>
      </c>
      <c r="AY101" s="4">
        <f t="shared" si="119"/>
        <v>42.054798657938754</v>
      </c>
      <c r="BA101" s="4">
        <f t="shared" si="128"/>
        <v>61.685658544490657</v>
      </c>
      <c r="BB101" s="11">
        <v>63.075908006482088</v>
      </c>
      <c r="BC101" s="11">
        <v>-66.596382072900298</v>
      </c>
      <c r="BD101" s="11">
        <v>-7147.4102320675456</v>
      </c>
      <c r="BE101" s="4">
        <f t="shared" si="120"/>
        <v>-1.1623261370882365</v>
      </c>
      <c r="BF101" s="4">
        <f t="shared" si="121"/>
        <v>-124.74584154031069</v>
      </c>
      <c r="BH101" s="4">
        <f t="shared" si="129"/>
        <v>-11.895705558025016</v>
      </c>
      <c r="BI101" s="11">
        <v>-12.115649896701164</v>
      </c>
      <c r="BJ101" s="11">
        <v>-203.35873416659291</v>
      </c>
      <c r="BK101" s="11">
        <v>-15237.414759430701</v>
      </c>
      <c r="BL101" s="4">
        <f t="shared" si="122"/>
        <v>-3.5492794738949329</v>
      </c>
      <c r="BM101" s="4">
        <f t="shared" si="123"/>
        <v>-265.94305704404547</v>
      </c>
      <c r="BN101" s="4">
        <f t="shared" si="124"/>
        <v>5.7774351450405108</v>
      </c>
      <c r="BO101" s="4">
        <f t="shared" si="125"/>
        <v>-2.1248850257819234E-3</v>
      </c>
      <c r="BP101" s="4">
        <f t="shared" si="126"/>
        <v>0.58913442869538146</v>
      </c>
    </row>
    <row r="102" spans="1:68" x14ac:dyDescent="0.3">
      <c r="A102" s="9">
        <v>63</v>
      </c>
      <c r="B102" s="9" t="s">
        <v>173</v>
      </c>
      <c r="C102" s="9">
        <v>28</v>
      </c>
      <c r="D102" s="9">
        <v>920</v>
      </c>
      <c r="E102" s="9">
        <v>374</v>
      </c>
      <c r="G102" s="9">
        <v>894.66700000000003</v>
      </c>
      <c r="H102" s="9">
        <v>353.33300000000003</v>
      </c>
      <c r="J102" s="9">
        <v>939</v>
      </c>
      <c r="K102" s="9">
        <v>355</v>
      </c>
      <c r="M102" s="9">
        <v>943</v>
      </c>
      <c r="N102" s="9">
        <v>421</v>
      </c>
      <c r="P102" s="9">
        <v>852.5</v>
      </c>
      <c r="Q102" s="9">
        <v>391</v>
      </c>
      <c r="S102" s="4">
        <f t="shared" si="98"/>
        <v>65.563489688003315</v>
      </c>
      <c r="T102" s="4">
        <f t="shared" si="99"/>
        <v>26.652983851427432</v>
      </c>
      <c r="V102" s="4">
        <f t="shared" si="100"/>
        <v>63.758141987713977</v>
      </c>
      <c r="W102" s="4">
        <f t="shared" si="101"/>
        <v>25.180157067316603</v>
      </c>
      <c r="Y102" s="4">
        <f t="shared" si="102"/>
        <v>66.917518279385988</v>
      </c>
      <c r="Z102" s="4">
        <f t="shared" si="103"/>
        <v>25.298955260044757</v>
      </c>
      <c r="AB102" s="4">
        <f t="shared" si="104"/>
        <v>67.202576930203392</v>
      </c>
      <c r="AC102" s="4">
        <f t="shared" si="105"/>
        <v>30.002422998531948</v>
      </c>
      <c r="AE102" s="4">
        <f t="shared" si="106"/>
        <v>60.75312495545959</v>
      </c>
      <c r="AF102" s="4">
        <f t="shared" si="107"/>
        <v>27.864483117401406</v>
      </c>
      <c r="AH102" s="37">
        <f t="shared" si="108"/>
        <v>2.3299139586976709</v>
      </c>
      <c r="AI102" s="37">
        <f t="shared" si="109"/>
        <v>3.7289877430341973</v>
      </c>
      <c r="AJ102" s="37">
        <f t="shared" si="110"/>
        <v>4.9605785279094148</v>
      </c>
      <c r="AL102" s="20">
        <v>0.216</v>
      </c>
      <c r="AM102" s="37">
        <f t="shared" si="111"/>
        <v>39.208025420672435</v>
      </c>
      <c r="AN102" s="37">
        <f t="shared" si="112"/>
        <v>-45.000000000000078</v>
      </c>
      <c r="AO102" s="37">
        <f t="shared" si="116"/>
        <v>39.208025420672435</v>
      </c>
      <c r="AP102" s="37">
        <f t="shared" si="117"/>
        <v>63.924644416051308</v>
      </c>
      <c r="AQ102" s="37">
        <f t="shared" si="113"/>
        <v>-14.13606179814705</v>
      </c>
      <c r="AS102" s="19">
        <v>0.216</v>
      </c>
      <c r="AT102" s="4">
        <f t="shared" si="114"/>
        <v>39.208025420672435</v>
      </c>
      <c r="AU102" s="11">
        <v>40.140193108974799</v>
      </c>
      <c r="AV102" s="11">
        <v>-87.992753556297146</v>
      </c>
      <c r="AW102" s="11">
        <v>-2472.4160620588377</v>
      </c>
      <c r="AX102" s="4">
        <f t="shared" si="118"/>
        <v>-1.5357632674533348</v>
      </c>
      <c r="AY102" s="4">
        <f t="shared" si="119"/>
        <v>-43.15180076211918</v>
      </c>
      <c r="BA102" s="4">
        <f t="shared" si="128"/>
        <v>63.924644416051308</v>
      </c>
      <c r="BB102" s="11">
        <v>62.502145866941305</v>
      </c>
      <c r="BC102" s="11">
        <v>-11.816171625316805</v>
      </c>
      <c r="BD102" s="11">
        <v>6984.826814506795</v>
      </c>
      <c r="BE102" s="4">
        <f t="shared" si="120"/>
        <v>-0.20623109984250801</v>
      </c>
      <c r="BF102" s="4">
        <f t="shared" si="121"/>
        <v>121.90822559473082</v>
      </c>
      <c r="BH102" s="4">
        <f t="shared" si="129"/>
        <v>-14.13606179814705</v>
      </c>
      <c r="BI102" s="11">
        <v>-14.23461518990853</v>
      </c>
      <c r="BJ102" s="11">
        <v>-269.19056541895986</v>
      </c>
      <c r="BK102" s="11">
        <v>-2159.1201425822305</v>
      </c>
      <c r="BL102" s="4">
        <f t="shared" si="122"/>
        <v>-4.6982616818660388</v>
      </c>
      <c r="BM102" s="4">
        <f t="shared" si="123"/>
        <v>-37.683755434189351</v>
      </c>
      <c r="BN102" s="4">
        <f t="shared" si="124"/>
        <v>0.94769940090045368</v>
      </c>
      <c r="BO102" s="4">
        <f t="shared" si="125"/>
        <v>-3.0109320591917288E-4</v>
      </c>
      <c r="BP102" s="4">
        <f t="shared" si="126"/>
        <v>9.6638444414857944E-2</v>
      </c>
    </row>
    <row r="103" spans="1:68" x14ac:dyDescent="0.3">
      <c r="A103" s="9">
        <v>33</v>
      </c>
      <c r="B103" s="9" t="s">
        <v>143</v>
      </c>
      <c r="C103" s="9">
        <v>29</v>
      </c>
      <c r="D103" s="9">
        <v>920</v>
      </c>
      <c r="E103" s="9">
        <v>374.66699999999997</v>
      </c>
      <c r="G103" s="9">
        <v>894.66700000000003</v>
      </c>
      <c r="H103" s="9">
        <v>352.66699999999997</v>
      </c>
      <c r="J103" s="9">
        <v>939</v>
      </c>
      <c r="K103" s="9">
        <v>353</v>
      </c>
      <c r="M103" s="9">
        <v>944.5</v>
      </c>
      <c r="N103" s="9">
        <v>419</v>
      </c>
      <c r="P103" s="9">
        <v>853.5</v>
      </c>
      <c r="Q103" s="9">
        <v>395</v>
      </c>
      <c r="S103" s="4">
        <f t="shared" si="98"/>
        <v>65.563489688003315</v>
      </c>
      <c r="T103" s="4">
        <f t="shared" si="99"/>
        <v>26.700517381451231</v>
      </c>
      <c r="V103" s="4">
        <f t="shared" si="100"/>
        <v>63.758141987713977</v>
      </c>
      <c r="W103" s="4">
        <f t="shared" si="101"/>
        <v>25.132694801955502</v>
      </c>
      <c r="Y103" s="4">
        <f t="shared" si="102"/>
        <v>66.917518279385988</v>
      </c>
      <c r="Z103" s="4">
        <f t="shared" si="103"/>
        <v>25.156425934636051</v>
      </c>
      <c r="AB103" s="4">
        <f t="shared" si="104"/>
        <v>67.309473924259919</v>
      </c>
      <c r="AC103" s="4">
        <f t="shared" si="105"/>
        <v>29.859893673123246</v>
      </c>
      <c r="AE103" s="4">
        <f t="shared" si="106"/>
        <v>60.824389618163941</v>
      </c>
      <c r="AF103" s="4">
        <f t="shared" si="107"/>
        <v>28.14954176821881</v>
      </c>
      <c r="AH103" s="37">
        <f t="shared" si="108"/>
        <v>2.3910976474658341</v>
      </c>
      <c r="AI103" s="37">
        <f t="shared" si="109"/>
        <v>3.6097256828789313</v>
      </c>
      <c r="AJ103" s="37">
        <f t="shared" si="110"/>
        <v>4.9556776676251575</v>
      </c>
      <c r="AL103" s="20">
        <v>0.224</v>
      </c>
      <c r="AM103" s="37">
        <f t="shared" si="111"/>
        <v>40.972109561881631</v>
      </c>
      <c r="AN103" s="37">
        <f t="shared" si="112"/>
        <v>-48.752166029454308</v>
      </c>
      <c r="AO103" s="37">
        <f t="shared" si="116"/>
        <v>40.972109561881631</v>
      </c>
      <c r="AP103" s="37">
        <f t="shared" si="117"/>
        <v>61.073391789862072</v>
      </c>
      <c r="AQ103" s="37">
        <f t="shared" si="113"/>
        <v>-17.00150470516979</v>
      </c>
      <c r="AS103" s="19">
        <v>0.224</v>
      </c>
      <c r="AT103" s="4">
        <f t="shared" si="114"/>
        <v>40.972109561881631</v>
      </c>
      <c r="AU103" s="11">
        <v>39.16926607566208</v>
      </c>
      <c r="AV103" s="11">
        <v>-121.35148282839758</v>
      </c>
      <c r="AW103" s="11">
        <v>3972.2081267172675</v>
      </c>
      <c r="AX103" s="4">
        <f t="shared" si="118"/>
        <v>-2.1179829275328985</v>
      </c>
      <c r="AY103" s="4">
        <f t="shared" si="119"/>
        <v>69.328110385692469</v>
      </c>
      <c r="BA103" s="4">
        <f t="shared" si="128"/>
        <v>61.073391789862072</v>
      </c>
      <c r="BB103" s="11">
        <v>62.88684925149721</v>
      </c>
      <c r="BC103" s="11">
        <v>45.160852267391967</v>
      </c>
      <c r="BD103" s="11">
        <v>-1241.4768363254111</v>
      </c>
      <c r="BE103" s="4">
        <f t="shared" si="120"/>
        <v>0.78820556507273642</v>
      </c>
      <c r="BF103" s="4">
        <f t="shared" si="121"/>
        <v>-21.667858381121167</v>
      </c>
      <c r="BH103" s="4">
        <f t="shared" si="129"/>
        <v>-17.00150470516979</v>
      </c>
      <c r="BI103" s="11">
        <v>-16.422699147978374</v>
      </c>
      <c r="BJ103" s="11">
        <v>-237.90465808875186</v>
      </c>
      <c r="BK103" s="11">
        <v>3706.1409743452632</v>
      </c>
      <c r="BL103" s="4">
        <f t="shared" si="122"/>
        <v>-4.1522195894800804</v>
      </c>
      <c r="BM103" s="4">
        <f t="shared" si="123"/>
        <v>64.684362545395558</v>
      </c>
      <c r="BN103" s="4">
        <f t="shared" si="124"/>
        <v>1.4526551728361834</v>
      </c>
      <c r="BO103" s="4">
        <f t="shared" si="125"/>
        <v>5.1682805673771044E-4</v>
      </c>
      <c r="BP103" s="4">
        <f t="shared" si="126"/>
        <v>0.14812960316393733</v>
      </c>
    </row>
    <row r="104" spans="1:68" x14ac:dyDescent="0.3">
      <c r="A104" s="9">
        <v>35</v>
      </c>
      <c r="B104" s="9" t="s">
        <v>145</v>
      </c>
      <c r="C104" s="9">
        <v>30</v>
      </c>
      <c r="D104" s="9">
        <v>922.66700000000003</v>
      </c>
      <c r="E104" s="9">
        <v>374.66699999999997</v>
      </c>
      <c r="G104" s="9">
        <v>894</v>
      </c>
      <c r="H104" s="9">
        <v>353.33300000000003</v>
      </c>
      <c r="J104" s="9">
        <v>940</v>
      </c>
      <c r="K104" s="9">
        <v>352</v>
      </c>
      <c r="M104" s="9">
        <v>943.5</v>
      </c>
      <c r="N104" s="9">
        <v>419</v>
      </c>
      <c r="P104" s="9">
        <v>853.5</v>
      </c>
      <c r="Q104" s="9">
        <v>396.5</v>
      </c>
      <c r="S104" s="4">
        <f t="shared" si="98"/>
        <v>65.753552543435816</v>
      </c>
      <c r="T104" s="4">
        <f t="shared" si="99"/>
        <v>26.700517381451231</v>
      </c>
      <c r="V104" s="4">
        <f t="shared" si="100"/>
        <v>63.710608457690171</v>
      </c>
      <c r="W104" s="4">
        <f t="shared" si="101"/>
        <v>25.180157067316603</v>
      </c>
      <c r="Y104" s="4">
        <f t="shared" si="102"/>
        <v>66.988782942090339</v>
      </c>
      <c r="Z104" s="4">
        <f t="shared" si="103"/>
        <v>25.0851612719317</v>
      </c>
      <c r="AB104" s="4">
        <f t="shared" si="104"/>
        <v>67.238209261555568</v>
      </c>
      <c r="AC104" s="4">
        <f t="shared" si="105"/>
        <v>29.859893673123246</v>
      </c>
      <c r="AE104" s="4">
        <f t="shared" si="106"/>
        <v>60.824389618163941</v>
      </c>
      <c r="AF104" s="4">
        <f t="shared" si="107"/>
        <v>28.256438762275341</v>
      </c>
      <c r="AH104" s="37">
        <f t="shared" si="108"/>
        <v>2.5465890956883199</v>
      </c>
      <c r="AI104" s="37">
        <f t="shared" si="109"/>
        <v>3.490825707914579</v>
      </c>
      <c r="AJ104" s="37">
        <f t="shared" si="110"/>
        <v>5.1689010908683857</v>
      </c>
      <c r="AL104" s="20">
        <v>0.23200000000000001</v>
      </c>
      <c r="AM104" s="37">
        <f t="shared" si="111"/>
        <v>36.656646862621798</v>
      </c>
      <c r="AN104" s="37">
        <f t="shared" si="112"/>
        <v>-52.595581616207284</v>
      </c>
      <c r="AO104" s="37">
        <f t="shared" si="116"/>
        <v>36.656646862621798</v>
      </c>
      <c r="AP104" s="37">
        <f t="shared" si="117"/>
        <v>64.830191133788247</v>
      </c>
      <c r="AQ104" s="37">
        <f t="shared" si="113"/>
        <v>-17.518630259571879</v>
      </c>
      <c r="AS104" s="19">
        <v>0.23200000000000001</v>
      </c>
      <c r="AT104" s="4">
        <f t="shared" si="114"/>
        <v>36.656646862621798</v>
      </c>
      <c r="AU104" s="11">
        <v>38.198569291498259</v>
      </c>
      <c r="AV104" s="11">
        <v>-24.437420510104669</v>
      </c>
      <c r="AW104" s="11">
        <v>15978.755398071848</v>
      </c>
      <c r="AX104" s="4">
        <f t="shared" si="118"/>
        <v>-0.42651344859571871</v>
      </c>
      <c r="AY104" s="4">
        <f t="shared" si="119"/>
        <v>278.88189206717101</v>
      </c>
      <c r="BA104" s="4">
        <f t="shared" si="128"/>
        <v>64.830191133788247</v>
      </c>
      <c r="BB104" s="11">
        <v>63.224719537539983</v>
      </c>
      <c r="BC104" s="11">
        <v>-31.679801949995152</v>
      </c>
      <c r="BD104" s="11">
        <v>-10805.732130775938</v>
      </c>
      <c r="BE104" s="4">
        <f t="shared" si="120"/>
        <v>-0.55291685040713545</v>
      </c>
      <c r="BF104" s="4">
        <f t="shared" si="121"/>
        <v>-188.59560377058264</v>
      </c>
      <c r="BH104" s="4">
        <f t="shared" si="129"/>
        <v>-17.518630259571879</v>
      </c>
      <c r="BI104" s="11">
        <v>-18.041089900126398</v>
      </c>
      <c r="BJ104" s="11">
        <v>-209.89230701291964</v>
      </c>
      <c r="BK104" s="11">
        <v>-5286.923908227589</v>
      </c>
      <c r="BL104" s="4">
        <f t="shared" si="122"/>
        <v>-3.6633118319822322</v>
      </c>
      <c r="BM104" s="4">
        <f t="shared" si="123"/>
        <v>-92.274229500977967</v>
      </c>
      <c r="BN104" s="4">
        <f t="shared" si="124"/>
        <v>2.0234160200217826</v>
      </c>
      <c r="BO104" s="4">
        <f t="shared" si="125"/>
        <v>-7.3727109371281394E-4</v>
      </c>
      <c r="BP104" s="4">
        <f t="shared" si="126"/>
        <v>0.20633101212601443</v>
      </c>
    </row>
    <row r="105" spans="1:68" x14ac:dyDescent="0.3">
      <c r="A105" s="9">
        <v>56</v>
      </c>
      <c r="B105" s="9" t="s">
        <v>166</v>
      </c>
      <c r="C105" s="9">
        <v>31</v>
      </c>
      <c r="D105" s="9">
        <v>922.66700000000003</v>
      </c>
      <c r="E105" s="9">
        <v>373.33300000000003</v>
      </c>
      <c r="G105" s="9">
        <v>896</v>
      </c>
      <c r="H105" s="9">
        <v>352</v>
      </c>
      <c r="J105" s="9">
        <v>939.5</v>
      </c>
      <c r="K105" s="9">
        <v>353</v>
      </c>
      <c r="M105" s="9">
        <v>945</v>
      </c>
      <c r="N105" s="9">
        <v>416</v>
      </c>
      <c r="P105" s="9">
        <v>853.5</v>
      </c>
      <c r="Q105" s="9">
        <v>399.5</v>
      </c>
      <c r="S105" s="4">
        <f t="shared" si="98"/>
        <v>65.753552543435816</v>
      </c>
      <c r="T105" s="4">
        <f t="shared" si="99"/>
        <v>26.60545032140363</v>
      </c>
      <c r="V105" s="4">
        <f t="shared" si="100"/>
        <v>63.853137783098873</v>
      </c>
      <c r="W105" s="4">
        <f t="shared" si="101"/>
        <v>25.0851612719317</v>
      </c>
      <c r="Y105" s="4">
        <f t="shared" si="102"/>
        <v>66.953150610738163</v>
      </c>
      <c r="Z105" s="4">
        <f t="shared" si="103"/>
        <v>25.156425934636051</v>
      </c>
      <c r="AB105" s="4">
        <f t="shared" si="104"/>
        <v>67.345106255612095</v>
      </c>
      <c r="AC105" s="4">
        <f t="shared" si="105"/>
        <v>29.646099685010192</v>
      </c>
      <c r="AE105" s="4">
        <f t="shared" si="106"/>
        <v>60.824389618163941</v>
      </c>
      <c r="AF105" s="4">
        <f t="shared" si="107"/>
        <v>28.470232750388394</v>
      </c>
      <c r="AH105" s="37">
        <f t="shared" si="108"/>
        <v>2.4336916516376488</v>
      </c>
      <c r="AI105" s="37">
        <f t="shared" si="109"/>
        <v>3.4319953046505005</v>
      </c>
      <c r="AJ105" s="37">
        <f t="shared" si="110"/>
        <v>5.2701101175710834</v>
      </c>
      <c r="AL105" s="20">
        <v>0.24</v>
      </c>
      <c r="AM105" s="37">
        <f t="shared" si="111"/>
        <v>38.659022185142632</v>
      </c>
      <c r="AN105" s="37">
        <f t="shared" si="112"/>
        <v>-50.379797531576152</v>
      </c>
      <c r="AO105" s="37">
        <f t="shared" si="116"/>
        <v>38.659022185142632</v>
      </c>
      <c r="AP105" s="37">
        <f t="shared" si="117"/>
        <v>62.371288598313456</v>
      </c>
      <c r="AQ105" s="37">
        <f t="shared" si="113"/>
        <v>-20.722444876158463</v>
      </c>
      <c r="AS105" s="19">
        <v>0.24</v>
      </c>
      <c r="AT105" s="4">
        <f t="shared" si="114"/>
        <v>38.659022185142632</v>
      </c>
      <c r="AU105" s="11">
        <v>38.778267328928962</v>
      </c>
      <c r="AV105" s="11">
        <v>134.30861568395449</v>
      </c>
      <c r="AW105" s="11">
        <v>8197.8532797060871</v>
      </c>
      <c r="AX105" s="4">
        <f t="shared" si="118"/>
        <v>2.3441275574807015</v>
      </c>
      <c r="AY105" s="4">
        <f t="shared" si="119"/>
        <v>143.07953132628688</v>
      </c>
      <c r="BA105" s="4">
        <f t="shared" si="128"/>
        <v>62.371288598313456</v>
      </c>
      <c r="BB105" s="11">
        <v>62.37997239622193</v>
      </c>
      <c r="BC105" s="11">
        <v>-127.73087003693882</v>
      </c>
      <c r="BD105" s="11">
        <v>-4662.7145641525776</v>
      </c>
      <c r="BE105" s="4">
        <f t="shared" si="120"/>
        <v>-2.2293242385815537</v>
      </c>
      <c r="BF105" s="4">
        <f t="shared" si="121"/>
        <v>-81.379721225154867</v>
      </c>
      <c r="BH105" s="4">
        <f t="shared" si="129"/>
        <v>-20.722444876158463</v>
      </c>
      <c r="BI105" s="11">
        <v>-19.780976219694683</v>
      </c>
      <c r="BJ105" s="11">
        <v>-322.49544463823986</v>
      </c>
      <c r="BK105" s="11">
        <v>-21230.294809797506</v>
      </c>
      <c r="BL105" s="4">
        <f t="shared" si="122"/>
        <v>-5.6286073316203789</v>
      </c>
      <c r="BM105" s="4">
        <f t="shared" si="123"/>
        <v>-370.53854560002986</v>
      </c>
      <c r="BN105" s="4">
        <f t="shared" si="124"/>
        <v>8.0700229606535157</v>
      </c>
      <c r="BO105" s="4">
        <f t="shared" si="125"/>
        <v>-2.9606029793442386E-3</v>
      </c>
      <c r="BP105" s="4">
        <f t="shared" si="126"/>
        <v>0.82291332522606508</v>
      </c>
    </row>
    <row r="106" spans="1:68" x14ac:dyDescent="0.3">
      <c r="A106" s="9">
        <v>45</v>
      </c>
      <c r="B106" s="9" t="s">
        <v>155</v>
      </c>
      <c r="C106" s="9">
        <v>32</v>
      </c>
      <c r="D106" s="9">
        <v>922</v>
      </c>
      <c r="E106" s="9">
        <v>374.66699999999997</v>
      </c>
      <c r="G106" s="9">
        <v>896</v>
      </c>
      <c r="H106" s="9">
        <v>352</v>
      </c>
      <c r="J106" s="9">
        <v>940.5</v>
      </c>
      <c r="K106" s="9">
        <v>352.5</v>
      </c>
      <c r="M106" s="9">
        <v>946.5</v>
      </c>
      <c r="N106" s="9">
        <v>417</v>
      </c>
      <c r="P106" s="9">
        <v>852.5</v>
      </c>
      <c r="Q106" s="9">
        <v>402</v>
      </c>
      <c r="S106" s="4">
        <f t="shared" si="98"/>
        <v>65.706019013412018</v>
      </c>
      <c r="T106" s="4">
        <f t="shared" si="99"/>
        <v>26.700517381451231</v>
      </c>
      <c r="V106" s="4">
        <f t="shared" si="100"/>
        <v>63.853137783098873</v>
      </c>
      <c r="W106" s="4">
        <f t="shared" si="101"/>
        <v>25.0851612719317</v>
      </c>
      <c r="Y106" s="4">
        <f t="shared" si="102"/>
        <v>67.024415273442514</v>
      </c>
      <c r="Z106" s="4">
        <f t="shared" si="103"/>
        <v>25.120793603283875</v>
      </c>
      <c r="AB106" s="4">
        <f t="shared" si="104"/>
        <v>67.452003249668621</v>
      </c>
      <c r="AC106" s="4">
        <f t="shared" si="105"/>
        <v>29.717364347714543</v>
      </c>
      <c r="AE106" s="4">
        <f t="shared" si="106"/>
        <v>60.75312495545959</v>
      </c>
      <c r="AF106" s="4">
        <f t="shared" si="107"/>
        <v>28.648394407149272</v>
      </c>
      <c r="AH106" s="37">
        <f t="shared" si="108"/>
        <v>2.4581587040321113</v>
      </c>
      <c r="AI106" s="37">
        <f t="shared" si="109"/>
        <v>3.4856601341939095</v>
      </c>
      <c r="AJ106" s="37">
        <f t="shared" si="110"/>
        <v>5.3221597548873625</v>
      </c>
      <c r="AL106" s="20">
        <v>0.248</v>
      </c>
      <c r="AM106" s="37">
        <f t="shared" si="111"/>
        <v>41.082168491407046</v>
      </c>
      <c r="AN106" s="37">
        <f t="shared" si="112"/>
        <v>-50.152505545935355</v>
      </c>
      <c r="AO106" s="37">
        <f t="shared" si="116"/>
        <v>41.082168491407046</v>
      </c>
      <c r="AP106" s="37">
        <f t="shared" si="117"/>
        <v>59.940114307180714</v>
      </c>
      <c r="AQ106" s="37">
        <f t="shared" si="113"/>
        <v>-21.468750480185676</v>
      </c>
      <c r="AS106" s="19">
        <v>0.248</v>
      </c>
      <c r="AT106" s="4">
        <f t="shared" si="114"/>
        <v>41.082168491407046</v>
      </c>
      <c r="AU106" s="11">
        <v>40.347507244510602</v>
      </c>
      <c r="AV106" s="11">
        <v>106.72823819522692</v>
      </c>
      <c r="AW106" s="11">
        <v>-17062.205083691366</v>
      </c>
      <c r="AX106" s="4">
        <f t="shared" si="118"/>
        <v>1.8627591613594803</v>
      </c>
      <c r="AY106" s="4">
        <f t="shared" si="119"/>
        <v>-297.79165636092904</v>
      </c>
      <c r="BA106" s="4">
        <f t="shared" si="128"/>
        <v>59.940114307180714</v>
      </c>
      <c r="BB106" s="11">
        <v>61.181025519878709</v>
      </c>
      <c r="BC106" s="11">
        <v>-106.28323851990932</v>
      </c>
      <c r="BD106" s="11">
        <v>1872.2555880076773</v>
      </c>
      <c r="BE106" s="4">
        <f t="shared" si="120"/>
        <v>-1.8549924518548824</v>
      </c>
      <c r="BF106" s="4">
        <f t="shared" si="121"/>
        <v>32.677024449596438</v>
      </c>
      <c r="BH106" s="4">
        <f t="shared" si="129"/>
        <v>-21.468750480185676</v>
      </c>
      <c r="BI106" s="11">
        <v>-23.201017259421622</v>
      </c>
      <c r="BJ106" s="11">
        <v>-549.57704010383804</v>
      </c>
      <c r="BK106" s="11">
        <v>-23266.186603810042</v>
      </c>
      <c r="BL106" s="4">
        <f t="shared" si="122"/>
        <v>-9.591928843176893</v>
      </c>
      <c r="BM106" s="4">
        <f t="shared" si="123"/>
        <v>-406.0715606198828</v>
      </c>
      <c r="BN106" s="4">
        <f t="shared" si="124"/>
        <v>9.0351006261537794</v>
      </c>
      <c r="BO106" s="4">
        <f t="shared" si="125"/>
        <v>-3.2445117693528634E-3</v>
      </c>
      <c r="BP106" s="4">
        <f t="shared" si="126"/>
        <v>0.92132385945754602</v>
      </c>
    </row>
    <row r="107" spans="1:68" x14ac:dyDescent="0.3">
      <c r="A107" s="9">
        <v>23</v>
      </c>
      <c r="B107" s="9" t="s">
        <v>133</v>
      </c>
      <c r="C107" s="9">
        <v>33</v>
      </c>
      <c r="D107" s="9">
        <v>922.66700000000003</v>
      </c>
      <c r="E107" s="9">
        <v>374.66699999999997</v>
      </c>
      <c r="G107" s="9">
        <v>896.66700000000003</v>
      </c>
      <c r="H107" s="9">
        <v>352.66699999999997</v>
      </c>
      <c r="J107" s="9">
        <v>939.5</v>
      </c>
      <c r="K107" s="9">
        <v>355</v>
      </c>
      <c r="M107" s="9">
        <v>945.5</v>
      </c>
      <c r="N107" s="9">
        <v>416.5</v>
      </c>
      <c r="P107" s="9">
        <v>859</v>
      </c>
      <c r="Q107" s="9">
        <v>411</v>
      </c>
      <c r="S107" s="4">
        <f t="shared" ref="S107:S138" si="130">IF(D107="","nan",D107/14.0322)</f>
        <v>65.753552543435816</v>
      </c>
      <c r="T107" s="4">
        <f t="shared" ref="T107:T138" si="131">IF(E107="","nan",E107/14.0322)</f>
        <v>26.700517381451231</v>
      </c>
      <c r="V107" s="4">
        <f t="shared" ref="V107:V138" si="132">IF(G107="","nan",G107/14.0322)</f>
        <v>63.900671313122679</v>
      </c>
      <c r="W107" s="4">
        <f t="shared" ref="W107:W138" si="133">IF(H107="","nan",H107/14.0322)</f>
        <v>25.132694801955502</v>
      </c>
      <c r="Y107" s="4">
        <f t="shared" ref="Y107:Y138" si="134">IF(J107="","nan",J107/14.0322)</f>
        <v>66.953150610738163</v>
      </c>
      <c r="Z107" s="4">
        <f t="shared" ref="Z107:Z138" si="135">IF(K107="","nan",K107/14.0322)</f>
        <v>25.298955260044757</v>
      </c>
      <c r="AB107" s="4">
        <f t="shared" ref="AB107:AB138" si="136">IF(M107="","nan",M107/14.0322)</f>
        <v>67.38073858696427</v>
      </c>
      <c r="AC107" s="4">
        <f t="shared" ref="AC107:AC138" si="137">IF(N107="","nan",N107/14.0322)</f>
        <v>29.681732016362368</v>
      </c>
      <c r="AE107" s="4">
        <f t="shared" ref="AE107:AE138" si="138">IF(P107="","nan",P107/14.0322)</f>
        <v>61.216345263037873</v>
      </c>
      <c r="AF107" s="4">
        <f t="shared" ref="AF107:AF138" si="139">IF(Q107="","nan",Q107/14.0322)</f>
        <v>29.289776371488436</v>
      </c>
      <c r="AH107" s="37">
        <f t="shared" ref="AH107:AH138" si="140">(SQRT(((T107-W107)^2)+((S107-V107)^2)))</f>
        <v>2.4271869508596509</v>
      </c>
      <c r="AI107" s="37">
        <f t="shared" ref="AI107:AI138" si="141">(SQRT(((T107-AC107)^2)+((S107-AB107)^2)))</f>
        <v>3.3963767635028548</v>
      </c>
      <c r="AJ107" s="37">
        <f t="shared" ref="AJ107:AJ138" si="142">(SQRT(((T107-AF107)^2)+((S107-AE107)^2)))</f>
        <v>5.2240321613466918</v>
      </c>
      <c r="AL107" s="20">
        <v>0.25600000000000001</v>
      </c>
      <c r="AM107" s="37">
        <f t="shared" ref="AM107:AM138" si="143">IF(V107="nan","nan",(ATAN((T107-W107)/((IF(S107=V107,S107+0.0001,S107))-V107))*(180/PI())))</f>
        <v>40.236358309273776</v>
      </c>
      <c r="AN107" s="37">
        <f t="shared" ref="AN107:AN138" si="144">IF(Y107="nan","nan",(ATAN((T107-Z107)/((IF(S107=Y107,S107+0.0001,S107))-Y107))*(180/PI())))</f>
        <v>-49.439756596349433</v>
      </c>
      <c r="AO107" s="37">
        <f t="shared" si="116"/>
        <v>40.236358309273776</v>
      </c>
      <c r="AP107" s="37">
        <f t="shared" si="117"/>
        <v>61.373709086885292</v>
      </c>
      <c r="AQ107" s="37">
        <f t="shared" ref="AQ107:AQ138" si="145">(ATAN((T107-AF107)/((IF(S107=AE107,S107+0.0001,S107))-AE107))*(180/PI()))</f>
        <v>-29.712210158309382</v>
      </c>
      <c r="AS107" s="19">
        <v>0.25600000000000001</v>
      </c>
      <c r="AT107" s="4">
        <f t="shared" si="114"/>
        <v>40.236358309273776</v>
      </c>
      <c r="AU107" s="11">
        <v>40.485919221161701</v>
      </c>
      <c r="AV107" s="11">
        <v>-138.68667862168746</v>
      </c>
      <c r="AW107" s="11">
        <v>-31238.626003698606</v>
      </c>
      <c r="AX107" s="4">
        <f t="shared" si="118"/>
        <v>-2.4205391706036776</v>
      </c>
      <c r="AY107" s="4">
        <f t="shared" si="119"/>
        <v>-545.21687756365907</v>
      </c>
      <c r="BA107" s="4">
        <f t="shared" si="128"/>
        <v>61.373709086885292</v>
      </c>
      <c r="BB107" s="11">
        <v>60.679440499132454</v>
      </c>
      <c r="BC107" s="11">
        <v>-97.774779205978092</v>
      </c>
      <c r="BD107" s="11">
        <v>-9445.2831537187285</v>
      </c>
      <c r="BE107" s="4">
        <f t="shared" si="120"/>
        <v>-1.7064918225548047</v>
      </c>
      <c r="BF107" s="4">
        <f t="shared" si="121"/>
        <v>-164.85128981554553</v>
      </c>
      <c r="BH107" s="4">
        <f t="shared" si="129"/>
        <v>-29.712210158309382</v>
      </c>
      <c r="BI107" s="11">
        <v>-28.57420927901223</v>
      </c>
      <c r="BJ107" s="11">
        <v>-694.75444798055355</v>
      </c>
      <c r="BK107" s="11">
        <v>-11167.483219792904</v>
      </c>
      <c r="BL107" s="4">
        <f t="shared" si="122"/>
        <v>-12.125752610136329</v>
      </c>
      <c r="BM107" s="4">
        <f t="shared" si="123"/>
        <v>-194.90935134660381</v>
      </c>
      <c r="BN107" s="4">
        <f t="shared" si="124"/>
        <v>5.2980280489339329</v>
      </c>
      <c r="BO107" s="4">
        <f t="shared" si="125"/>
        <v>-1.5573257172593643E-3</v>
      </c>
      <c r="BP107" s="4">
        <f t="shared" si="126"/>
        <v>0.54024850984266881</v>
      </c>
    </row>
    <row r="108" spans="1:68" x14ac:dyDescent="0.3">
      <c r="A108" s="9">
        <v>17</v>
      </c>
      <c r="B108" s="9" t="s">
        <v>127</v>
      </c>
      <c r="C108" s="9">
        <v>34</v>
      </c>
      <c r="D108" s="9">
        <v>924</v>
      </c>
      <c r="E108" s="9">
        <v>374</v>
      </c>
      <c r="G108" s="9">
        <v>898</v>
      </c>
      <c r="H108" s="9">
        <v>353.33300000000003</v>
      </c>
      <c r="J108" s="9">
        <v>939.5</v>
      </c>
      <c r="K108" s="9">
        <v>356</v>
      </c>
      <c r="M108" s="9">
        <v>948.5</v>
      </c>
      <c r="N108" s="9">
        <v>416</v>
      </c>
      <c r="P108" s="9">
        <v>861.5</v>
      </c>
      <c r="Q108" s="9">
        <v>417</v>
      </c>
      <c r="S108" s="4">
        <f t="shared" si="130"/>
        <v>65.84854833882072</v>
      </c>
      <c r="T108" s="4">
        <f t="shared" si="131"/>
        <v>26.652983851427432</v>
      </c>
      <c r="V108" s="4">
        <f t="shared" si="132"/>
        <v>63.995667108507575</v>
      </c>
      <c r="W108" s="4">
        <f t="shared" si="133"/>
        <v>25.180157067316603</v>
      </c>
      <c r="Y108" s="4">
        <f t="shared" si="134"/>
        <v>66.953150610738163</v>
      </c>
      <c r="Z108" s="4">
        <f t="shared" si="135"/>
        <v>25.370219922749108</v>
      </c>
      <c r="AB108" s="4">
        <f t="shared" si="136"/>
        <v>67.594532575077324</v>
      </c>
      <c r="AC108" s="4">
        <f t="shared" si="137"/>
        <v>29.646099685010192</v>
      </c>
      <c r="AE108" s="4">
        <f t="shared" si="138"/>
        <v>61.394506919798751</v>
      </c>
      <c r="AF108" s="4">
        <f t="shared" si="139"/>
        <v>29.717364347714543</v>
      </c>
      <c r="AH108" s="37">
        <f t="shared" si="140"/>
        <v>2.3669363298663102</v>
      </c>
      <c r="AI108" s="37">
        <f t="shared" si="141"/>
        <v>3.4651411726653176</v>
      </c>
      <c r="AJ108" s="37">
        <f t="shared" si="142"/>
        <v>5.4063770483002829</v>
      </c>
      <c r="AL108" s="20">
        <v>0.26400000000000001</v>
      </c>
      <c r="AM108" s="37">
        <f t="shared" si="143"/>
        <v>38.480648393678578</v>
      </c>
      <c r="AN108" s="37">
        <f t="shared" si="144"/>
        <v>-49.267893300290893</v>
      </c>
      <c r="AO108" s="37">
        <f t="shared" si="116"/>
        <v>38.480648393678578</v>
      </c>
      <c r="AP108" s="37">
        <f t="shared" si="117"/>
        <v>59.743562836470829</v>
      </c>
      <c r="AQ108" s="37">
        <f t="shared" si="145"/>
        <v>-34.527971656138327</v>
      </c>
      <c r="AS108" s="19">
        <v>0.26400000000000001</v>
      </c>
      <c r="AT108" s="4">
        <f t="shared" si="114"/>
        <v>38.480648393678578</v>
      </c>
      <c r="AU108" s="11">
        <v>38.128520281167383</v>
      </c>
      <c r="AV108" s="11">
        <v>-393.08980160403263</v>
      </c>
      <c r="AW108" s="11">
        <v>-21283.255290386947</v>
      </c>
      <c r="AX108" s="4">
        <f t="shared" si="118"/>
        <v>-6.860711294001657</v>
      </c>
      <c r="AY108" s="4">
        <f t="shared" si="119"/>
        <v>-371.46288035975414</v>
      </c>
      <c r="BA108" s="4">
        <f t="shared" si="128"/>
        <v>59.743562836470829</v>
      </c>
      <c r="BB108" s="11">
        <v>59.616628978278214</v>
      </c>
      <c r="BC108" s="11">
        <v>-257.407776157439</v>
      </c>
      <c r="BD108" s="11">
        <v>-25214.540128791225</v>
      </c>
      <c r="BE108" s="4">
        <f t="shared" si="120"/>
        <v>-4.4926132141838684</v>
      </c>
      <c r="BF108" s="4">
        <f t="shared" si="121"/>
        <v>-440.07674462364201</v>
      </c>
      <c r="BH108" s="4">
        <f t="shared" si="129"/>
        <v>-34.527971656138327</v>
      </c>
      <c r="BI108" s="11">
        <v>-34.317088955095528</v>
      </c>
      <c r="BJ108" s="11">
        <v>-728.25678010735635</v>
      </c>
      <c r="BK108" s="11">
        <v>-10817.922455391252</v>
      </c>
      <c r="BL108" s="4">
        <f t="shared" si="122"/>
        <v>-12.710478612845712</v>
      </c>
      <c r="BM108" s="4">
        <f t="shared" si="123"/>
        <v>-188.80836507200678</v>
      </c>
      <c r="BN108" s="4">
        <f t="shared" si="124"/>
        <v>5.3923092314602101</v>
      </c>
      <c r="BO108" s="4">
        <f t="shared" si="125"/>
        <v>-1.5085788369253342E-3</v>
      </c>
      <c r="BP108" s="4">
        <f t="shared" si="126"/>
        <v>0.54986251488295457</v>
      </c>
    </row>
    <row r="109" spans="1:68" x14ac:dyDescent="0.3">
      <c r="A109" s="9">
        <v>47</v>
      </c>
      <c r="B109" s="9" t="s">
        <v>157</v>
      </c>
      <c r="C109" s="9">
        <v>35</v>
      </c>
      <c r="D109" s="9">
        <v>923.33299999999997</v>
      </c>
      <c r="E109" s="9">
        <v>374</v>
      </c>
      <c r="G109" s="9">
        <v>896.66700000000003</v>
      </c>
      <c r="H109" s="9">
        <v>356</v>
      </c>
      <c r="J109" s="9">
        <v>940</v>
      </c>
      <c r="K109" s="9">
        <v>354.5</v>
      </c>
      <c r="M109" s="9">
        <v>950</v>
      </c>
      <c r="N109" s="9">
        <v>414.5</v>
      </c>
      <c r="P109" s="9">
        <v>865</v>
      </c>
      <c r="Q109" s="9">
        <v>423.5</v>
      </c>
      <c r="S109" s="4">
        <f t="shared" si="130"/>
        <v>65.801014808796907</v>
      </c>
      <c r="T109" s="4">
        <f t="shared" si="131"/>
        <v>26.652983851427432</v>
      </c>
      <c r="V109" s="4">
        <f t="shared" si="132"/>
        <v>63.900671313122679</v>
      </c>
      <c r="W109" s="4">
        <f t="shared" si="133"/>
        <v>25.370219922749108</v>
      </c>
      <c r="Y109" s="4">
        <f t="shared" si="134"/>
        <v>66.988782942090339</v>
      </c>
      <c r="Z109" s="4">
        <f t="shared" si="135"/>
        <v>25.263322928692578</v>
      </c>
      <c r="AB109" s="4">
        <f t="shared" si="136"/>
        <v>67.70142956913385</v>
      </c>
      <c r="AC109" s="4">
        <f t="shared" si="137"/>
        <v>29.539202690953665</v>
      </c>
      <c r="AE109" s="4">
        <f t="shared" si="138"/>
        <v>61.64393323926398</v>
      </c>
      <c r="AF109" s="4">
        <f t="shared" si="139"/>
        <v>30.180584655292826</v>
      </c>
      <c r="AH109" s="37">
        <f t="shared" si="140"/>
        <v>2.2927687843019835</v>
      </c>
      <c r="AI109" s="37">
        <f t="shared" si="141"/>
        <v>3.4556960877575267</v>
      </c>
      <c r="AJ109" s="37">
        <f t="shared" si="142"/>
        <v>5.45209084729722</v>
      </c>
      <c r="AL109" s="20">
        <v>0.27200000000000002</v>
      </c>
      <c r="AM109" s="37">
        <f t="shared" si="143"/>
        <v>34.020014228820237</v>
      </c>
      <c r="AN109" s="37">
        <f t="shared" si="144"/>
        <v>-49.478894489278154</v>
      </c>
      <c r="AO109" s="37">
        <f t="shared" si="116"/>
        <v>34.020014228820237</v>
      </c>
      <c r="AP109" s="37">
        <f t="shared" si="117"/>
        <v>56.637316511484315</v>
      </c>
      <c r="AQ109" s="37">
        <f t="shared" si="145"/>
        <v>-40.317145793444084</v>
      </c>
      <c r="AS109" s="19">
        <v>0.27200000000000002</v>
      </c>
      <c r="AT109" s="4">
        <f t="shared" si="114"/>
        <v>34.020014228820237</v>
      </c>
      <c r="AU109" s="11">
        <v>34.19648209676496</v>
      </c>
      <c r="AV109" s="11">
        <v>-479.21877944228476</v>
      </c>
      <c r="AW109" s="11">
        <v>2087.4661850385278</v>
      </c>
      <c r="AX109" s="4">
        <f t="shared" si="118"/>
        <v>-8.3639455386563846</v>
      </c>
      <c r="AY109" s="4">
        <f t="shared" si="119"/>
        <v>36.433157952967512</v>
      </c>
      <c r="BA109" s="4">
        <f t="shared" si="128"/>
        <v>56.637316511484315</v>
      </c>
      <c r="BB109" s="11">
        <v>56.560915884994017</v>
      </c>
      <c r="BC109" s="11">
        <v>-501.20744042865994</v>
      </c>
      <c r="BD109" s="11">
        <v>-27408.871317994206</v>
      </c>
      <c r="BE109" s="4">
        <f t="shared" si="120"/>
        <v>-8.7477200709734557</v>
      </c>
      <c r="BF109" s="4">
        <f t="shared" si="121"/>
        <v>-478.3750487544367</v>
      </c>
      <c r="BH109" s="4">
        <f t="shared" si="129"/>
        <v>-40.317145793444084</v>
      </c>
      <c r="BI109" s="11">
        <v>-40.226318314175387</v>
      </c>
      <c r="BJ109" s="11">
        <v>-867.84121548799351</v>
      </c>
      <c r="BK109" s="11">
        <v>-20980.724725854401</v>
      </c>
      <c r="BL109" s="4">
        <f t="shared" si="122"/>
        <v>-15.146686594775094</v>
      </c>
      <c r="BM109" s="4">
        <f t="shared" si="123"/>
        <v>-366.18272592074402</v>
      </c>
      <c r="BN109" s="4">
        <f t="shared" si="124"/>
        <v>9.3769186579841897</v>
      </c>
      <c r="BO109" s="4">
        <f t="shared" si="125"/>
        <v>-2.9257999801067447E-3</v>
      </c>
      <c r="BP109" s="4">
        <f t="shared" si="126"/>
        <v>0.95617959835286792</v>
      </c>
    </row>
    <row r="110" spans="1:68" x14ac:dyDescent="0.3">
      <c r="A110" s="9">
        <v>13</v>
      </c>
      <c r="B110" s="9" t="s">
        <v>123</v>
      </c>
      <c r="C110" s="9">
        <v>36</v>
      </c>
      <c r="D110" s="9">
        <v>922.66700000000003</v>
      </c>
      <c r="E110" s="9">
        <v>376</v>
      </c>
      <c r="G110" s="9">
        <v>892</v>
      </c>
      <c r="H110" s="9">
        <v>358</v>
      </c>
      <c r="J110" s="9">
        <v>936</v>
      </c>
      <c r="K110" s="9">
        <v>353.5</v>
      </c>
      <c r="M110" s="9">
        <v>953.5</v>
      </c>
      <c r="N110" s="9">
        <v>414</v>
      </c>
      <c r="P110" s="9">
        <v>868.5</v>
      </c>
      <c r="Q110" s="9">
        <v>433</v>
      </c>
      <c r="S110" s="4">
        <f t="shared" si="130"/>
        <v>65.753552543435816</v>
      </c>
      <c r="T110" s="4">
        <f t="shared" si="131"/>
        <v>26.795513176836135</v>
      </c>
      <c r="V110" s="4">
        <f t="shared" si="132"/>
        <v>63.568079132281468</v>
      </c>
      <c r="W110" s="4">
        <f t="shared" si="133"/>
        <v>25.51274924815781</v>
      </c>
      <c r="Y110" s="4">
        <f t="shared" si="134"/>
        <v>66.703724291272934</v>
      </c>
      <c r="Z110" s="4">
        <f t="shared" si="135"/>
        <v>25.192058265988226</v>
      </c>
      <c r="AB110" s="4">
        <f t="shared" si="136"/>
        <v>67.950855888599079</v>
      </c>
      <c r="AC110" s="4">
        <f t="shared" si="137"/>
        <v>29.50357035960149</v>
      </c>
      <c r="AE110" s="4">
        <f t="shared" si="138"/>
        <v>61.893359558729209</v>
      </c>
      <c r="AF110" s="4">
        <f t="shared" si="139"/>
        <v>30.857598950984165</v>
      </c>
      <c r="AH110" s="37">
        <f t="shared" si="140"/>
        <v>2.5341225952153281</v>
      </c>
      <c r="AI110" s="37">
        <f t="shared" si="141"/>
        <v>3.4873651509116015</v>
      </c>
      <c r="AJ110" s="37">
        <f t="shared" si="142"/>
        <v>5.6037157954087853</v>
      </c>
      <c r="AL110" s="20">
        <v>0.28000000000000003</v>
      </c>
      <c r="AM110" s="37">
        <f t="shared" si="143"/>
        <v>30.410809391283387</v>
      </c>
      <c r="AN110" s="37">
        <f t="shared" si="144"/>
        <v>-59.349960264712976</v>
      </c>
      <c r="AO110" s="37">
        <f t="shared" si="116"/>
        <v>30.410809391283387</v>
      </c>
      <c r="AP110" s="37">
        <f t="shared" si="117"/>
        <v>50.944306906127892</v>
      </c>
      <c r="AQ110" s="37">
        <f t="shared" si="145"/>
        <v>-46.45982007297318</v>
      </c>
      <c r="AS110" s="19">
        <v>0.28000000000000003</v>
      </c>
      <c r="AT110" s="4">
        <f t="shared" si="114"/>
        <v>30.410809391283387</v>
      </c>
      <c r="AU110" s="11">
        <v>30.461019445904096</v>
      </c>
      <c r="AV110" s="11">
        <v>-359.69034105702701</v>
      </c>
      <c r="AW110" s="11">
        <v>24315.492828952505</v>
      </c>
      <c r="AX110" s="4">
        <f t="shared" si="118"/>
        <v>-6.2777807390664622</v>
      </c>
      <c r="AY110" s="4">
        <f t="shared" si="119"/>
        <v>424.38540911029168</v>
      </c>
      <c r="BA110" s="4">
        <f t="shared" si="128"/>
        <v>50.944306906127892</v>
      </c>
      <c r="BB110" s="11">
        <v>51.597309550522439</v>
      </c>
      <c r="BC110" s="11">
        <v>-695.94973807497081</v>
      </c>
      <c r="BD110" s="11">
        <v>-9576.4083672001707</v>
      </c>
      <c r="BE110" s="4">
        <f t="shared" si="120"/>
        <v>-12.146614357800384</v>
      </c>
      <c r="BF110" s="4">
        <f t="shared" si="121"/>
        <v>-167.13985652317717</v>
      </c>
      <c r="BH110" s="4">
        <f t="shared" si="129"/>
        <v>-46.45982007297318</v>
      </c>
      <c r="BI110" s="11">
        <v>-48.202549062427359</v>
      </c>
      <c r="BJ110" s="11">
        <v>-1063.948391665522</v>
      </c>
      <c r="BK110" s="11">
        <v>-674.16353482591444</v>
      </c>
      <c r="BL110" s="4">
        <f t="shared" si="122"/>
        <v>-18.569402505861554</v>
      </c>
      <c r="BM110" s="4">
        <f t="shared" si="123"/>
        <v>-11.766373379595667</v>
      </c>
      <c r="BN110" s="4">
        <f t="shared" si="124"/>
        <v>7.4870078406910139</v>
      </c>
      <c r="BO110" s="4">
        <f t="shared" si="125"/>
        <v>-9.401332330296938E-5</v>
      </c>
      <c r="BP110" s="4">
        <f t="shared" si="126"/>
        <v>0.76346232820107474</v>
      </c>
    </row>
    <row r="111" spans="1:68" x14ac:dyDescent="0.3">
      <c r="A111" s="9">
        <v>59</v>
      </c>
      <c r="B111" s="9" t="s">
        <v>169</v>
      </c>
      <c r="C111" s="9">
        <v>37</v>
      </c>
      <c r="D111" s="9">
        <v>918</v>
      </c>
      <c r="E111" s="9">
        <v>374.66699999999997</v>
      </c>
      <c r="G111" s="9">
        <v>890.66700000000003</v>
      </c>
      <c r="H111" s="9">
        <v>360</v>
      </c>
      <c r="J111" s="9">
        <v>934.5</v>
      </c>
      <c r="K111" s="9">
        <v>357</v>
      </c>
      <c r="M111" s="9">
        <v>954</v>
      </c>
      <c r="N111" s="9">
        <v>413.5</v>
      </c>
      <c r="P111" s="9">
        <v>876.5</v>
      </c>
      <c r="Q111" s="9">
        <v>441</v>
      </c>
      <c r="S111" s="4">
        <f t="shared" si="130"/>
        <v>65.420960362594599</v>
      </c>
      <c r="T111" s="4">
        <f t="shared" si="131"/>
        <v>26.700517381451231</v>
      </c>
      <c r="V111" s="4">
        <f t="shared" si="132"/>
        <v>63.473083336896572</v>
      </c>
      <c r="W111" s="4">
        <f t="shared" si="133"/>
        <v>25.655278573566513</v>
      </c>
      <c r="Y111" s="4">
        <f t="shared" si="134"/>
        <v>66.596827297216407</v>
      </c>
      <c r="Z111" s="4">
        <f t="shared" si="135"/>
        <v>25.441484585453459</v>
      </c>
      <c r="AB111" s="4">
        <f t="shared" si="136"/>
        <v>67.986488219951255</v>
      </c>
      <c r="AC111" s="4">
        <f t="shared" si="137"/>
        <v>29.467938028249314</v>
      </c>
      <c r="AE111" s="4">
        <f t="shared" si="138"/>
        <v>62.463476860364025</v>
      </c>
      <c r="AF111" s="4">
        <f t="shared" si="139"/>
        <v>31.427716252618978</v>
      </c>
      <c r="AH111" s="37">
        <f t="shared" si="140"/>
        <v>2.21059925648012</v>
      </c>
      <c r="AI111" s="37">
        <f t="shared" si="141"/>
        <v>3.7736653565462528</v>
      </c>
      <c r="AJ111" s="37">
        <f t="shared" si="142"/>
        <v>5.5761203209342289</v>
      </c>
      <c r="AL111" s="20">
        <v>0.28800000000000003</v>
      </c>
      <c r="AM111" s="37">
        <f t="shared" si="143"/>
        <v>28.218189492130769</v>
      </c>
      <c r="AN111" s="37">
        <f t="shared" si="144"/>
        <v>-46.956220659300357</v>
      </c>
      <c r="AO111" s="37">
        <f t="shared" si="116"/>
        <v>28.218189492130769</v>
      </c>
      <c r="AP111" s="37">
        <f t="shared" si="117"/>
        <v>47.168047048741748</v>
      </c>
      <c r="AQ111" s="37">
        <f t="shared" si="145"/>
        <v>-57.968614325230163</v>
      </c>
      <c r="AS111" s="19">
        <v>0.28800000000000003</v>
      </c>
      <c r="AT111" s="4">
        <f t="shared" si="114"/>
        <v>28.218189492130769</v>
      </c>
      <c r="AU111" s="11">
        <v>28.441436366502536</v>
      </c>
      <c r="AV111" s="11">
        <v>-90.170875700261661</v>
      </c>
      <c r="AW111" s="11">
        <v>41572.568964013539</v>
      </c>
      <c r="AX111" s="4">
        <f t="shared" si="118"/>
        <v>-1.5737786703761134</v>
      </c>
      <c r="AY111" s="4">
        <f t="shared" si="119"/>
        <v>725.57820693444444</v>
      </c>
      <c r="BA111" s="4">
        <f t="shared" si="128"/>
        <v>47.168047048741748</v>
      </c>
      <c r="BB111" s="11">
        <v>45.425719546901064</v>
      </c>
      <c r="BC111" s="11">
        <v>-654.42998158154251</v>
      </c>
      <c r="BD111" s="11">
        <v>43682.008528638544</v>
      </c>
      <c r="BE111" s="4">
        <f t="shared" si="120"/>
        <v>-11.421957902363765</v>
      </c>
      <c r="BF111" s="4">
        <f t="shared" si="121"/>
        <v>762.39487270898644</v>
      </c>
      <c r="BH111" s="4">
        <f t="shared" si="129"/>
        <v>-57.968614325230163</v>
      </c>
      <c r="BI111" s="11">
        <v>-57.249493389381129</v>
      </c>
      <c r="BJ111" s="11">
        <v>-878.62783255754493</v>
      </c>
      <c r="BK111" s="11">
        <v>53358.465446958704</v>
      </c>
      <c r="BL111" s="4">
        <f t="shared" si="122"/>
        <v>-15.334948577790589</v>
      </c>
      <c r="BM111" s="4">
        <f t="shared" si="123"/>
        <v>931.28090586105736</v>
      </c>
      <c r="BN111" s="4">
        <f t="shared" si="124"/>
        <v>20.843125692489977</v>
      </c>
      <c r="BO111" s="4">
        <f t="shared" si="125"/>
        <v>7.4409344378298485E-3</v>
      </c>
      <c r="BP111" s="4">
        <f t="shared" si="126"/>
        <v>2.1254073198228882</v>
      </c>
    </row>
    <row r="112" spans="1:68" x14ac:dyDescent="0.3">
      <c r="A112" s="9">
        <v>25</v>
      </c>
      <c r="B112" s="9" t="s">
        <v>135</v>
      </c>
      <c r="C112" s="9">
        <v>38</v>
      </c>
      <c r="D112" s="9">
        <v>917.33299999999997</v>
      </c>
      <c r="E112" s="9">
        <v>376.66699999999997</v>
      </c>
      <c r="G112" s="9">
        <v>889.33299999999997</v>
      </c>
      <c r="H112" s="9">
        <v>360.66699999999997</v>
      </c>
      <c r="J112" s="9">
        <v>933</v>
      </c>
      <c r="K112" s="9">
        <v>356.5</v>
      </c>
      <c r="M112" s="9">
        <v>955.5</v>
      </c>
      <c r="N112" s="9">
        <v>409.5</v>
      </c>
      <c r="P112" s="9">
        <v>883</v>
      </c>
      <c r="Q112" s="9">
        <v>447</v>
      </c>
      <c r="S112" s="4">
        <f t="shared" si="130"/>
        <v>65.3734268325708</v>
      </c>
      <c r="T112" s="4">
        <f t="shared" si="131"/>
        <v>26.843046706859937</v>
      </c>
      <c r="V112" s="4">
        <f t="shared" si="132"/>
        <v>63.37801627684896</v>
      </c>
      <c r="W112" s="4">
        <f t="shared" si="133"/>
        <v>25.702812103590311</v>
      </c>
      <c r="Y112" s="4">
        <f t="shared" si="134"/>
        <v>66.489930303159881</v>
      </c>
      <c r="Z112" s="4">
        <f t="shared" si="135"/>
        <v>25.405852254101283</v>
      </c>
      <c r="AB112" s="4">
        <f t="shared" si="136"/>
        <v>68.093385214007782</v>
      </c>
      <c r="AC112" s="4">
        <f t="shared" si="137"/>
        <v>29.182879377431906</v>
      </c>
      <c r="AE112" s="4">
        <f t="shared" si="138"/>
        <v>62.926697167942308</v>
      </c>
      <c r="AF112" s="4">
        <f t="shared" si="139"/>
        <v>31.855304228845085</v>
      </c>
      <c r="AH112" s="37">
        <f t="shared" si="140"/>
        <v>2.2982163162721614</v>
      </c>
      <c r="AI112" s="37">
        <f t="shared" si="141"/>
        <v>3.5878949988851732</v>
      </c>
      <c r="AJ112" s="37">
        <f t="shared" si="142"/>
        <v>5.5775632240674557</v>
      </c>
      <c r="AL112" s="20">
        <v>0.29599999999999999</v>
      </c>
      <c r="AM112" s="37">
        <f t="shared" si="143"/>
        <v>29.744881296942292</v>
      </c>
      <c r="AN112" s="37">
        <f t="shared" si="144"/>
        <v>-52.157681228659008</v>
      </c>
      <c r="AO112" s="37">
        <f t="shared" si="116"/>
        <v>29.744881296942292</v>
      </c>
      <c r="AP112" s="37">
        <f t="shared" si="117"/>
        <v>40.703624519195259</v>
      </c>
      <c r="AQ112" s="37">
        <f t="shared" si="145"/>
        <v>-63.980718659752107</v>
      </c>
      <c r="AS112" s="19">
        <v>0.29599999999999999</v>
      </c>
      <c r="AT112" s="4">
        <f t="shared" si="114"/>
        <v>29.744881296942292</v>
      </c>
      <c r="AU112" s="11">
        <v>29.018285366173721</v>
      </c>
      <c r="AV112" s="11">
        <v>305.47079396064669</v>
      </c>
      <c r="AW112" s="11">
        <v>55739.392104410414</v>
      </c>
      <c r="AX112" s="4">
        <f t="shared" si="118"/>
        <v>5.3314711232944942</v>
      </c>
      <c r="AY112" s="4">
        <f t="shared" si="119"/>
        <v>972.83591528209286</v>
      </c>
      <c r="BA112" s="4">
        <f t="shared" si="128"/>
        <v>40.703624519195259</v>
      </c>
      <c r="BB112" s="11">
        <v>41.126429347877661</v>
      </c>
      <c r="BC112" s="11">
        <v>2.9624315797910872</v>
      </c>
      <c r="BD112" s="11">
        <v>119399.02780707277</v>
      </c>
      <c r="BE112" s="4">
        <f t="shared" si="120"/>
        <v>5.1704184932411579E-2</v>
      </c>
      <c r="BF112" s="4">
        <f t="shared" si="121"/>
        <v>2083.906158913685</v>
      </c>
      <c r="BH112" s="4">
        <f t="shared" si="129"/>
        <v>-63.980718659752107</v>
      </c>
      <c r="BI112" s="11">
        <v>-62.260595051069402</v>
      </c>
      <c r="BJ112" s="11">
        <v>-210.21290396392487</v>
      </c>
      <c r="BK112" s="11">
        <v>84701.264905996301</v>
      </c>
      <c r="BL112" s="4">
        <f t="shared" si="122"/>
        <v>-3.6689073043491285</v>
      </c>
      <c r="BM112" s="4">
        <f t="shared" si="123"/>
        <v>1478.315953213561</v>
      </c>
      <c r="BN112" s="4">
        <f t="shared" si="124"/>
        <v>32.080786027914165</v>
      </c>
      <c r="BO112" s="4">
        <f t="shared" si="125"/>
        <v>1.1811744466176352E-2</v>
      </c>
      <c r="BP112" s="4">
        <f t="shared" si="126"/>
        <v>3.2713297638447942</v>
      </c>
    </row>
    <row r="113" spans="1:68" x14ac:dyDescent="0.3">
      <c r="A113" s="9">
        <v>51</v>
      </c>
      <c r="B113" s="9" t="s">
        <v>161</v>
      </c>
      <c r="C113" s="9">
        <v>39</v>
      </c>
      <c r="D113" s="9">
        <v>920.66700000000003</v>
      </c>
      <c r="E113" s="9">
        <v>379.33300000000003</v>
      </c>
      <c r="G113" s="9">
        <v>891.33299999999997</v>
      </c>
      <c r="H113" s="9">
        <v>360.66699999999997</v>
      </c>
      <c r="J113" s="9">
        <v>937</v>
      </c>
      <c r="K113" s="9">
        <v>360.5</v>
      </c>
      <c r="M113" s="9">
        <v>954.5</v>
      </c>
      <c r="N113" s="9">
        <v>412</v>
      </c>
      <c r="P113" s="9">
        <v>880.5</v>
      </c>
      <c r="Q113" s="9">
        <v>447.5</v>
      </c>
      <c r="S113" s="4">
        <f t="shared" si="130"/>
        <v>65.611023218027114</v>
      </c>
      <c r="T113" s="4">
        <f t="shared" si="131"/>
        <v>27.033038297629741</v>
      </c>
      <c r="V113" s="4">
        <f t="shared" si="132"/>
        <v>63.520545602257663</v>
      </c>
      <c r="W113" s="4">
        <f t="shared" si="133"/>
        <v>25.702812103590311</v>
      </c>
      <c r="Y113" s="4">
        <f t="shared" si="134"/>
        <v>66.774988953977285</v>
      </c>
      <c r="Z113" s="4">
        <f t="shared" si="135"/>
        <v>25.690910904918688</v>
      </c>
      <c r="AB113" s="4">
        <f t="shared" si="136"/>
        <v>68.022120551303431</v>
      </c>
      <c r="AC113" s="4">
        <f t="shared" si="137"/>
        <v>29.361041034192787</v>
      </c>
      <c r="AE113" s="4">
        <f t="shared" si="138"/>
        <v>62.74853551118143</v>
      </c>
      <c r="AF113" s="4">
        <f t="shared" si="139"/>
        <v>31.890936560197261</v>
      </c>
      <c r="AH113" s="37">
        <f t="shared" si="140"/>
        <v>2.4778212989119606</v>
      </c>
      <c r="AI113" s="37">
        <f t="shared" si="141"/>
        <v>3.3515648721123092</v>
      </c>
      <c r="AJ113" s="37">
        <f t="shared" si="142"/>
        <v>5.6385291877668946</v>
      </c>
      <c r="AL113" s="20">
        <v>0.30399999999999999</v>
      </c>
      <c r="AM113" s="37">
        <f t="shared" si="143"/>
        <v>32.469675646783202</v>
      </c>
      <c r="AN113" s="37">
        <f t="shared" si="144"/>
        <v>-49.0663956042794</v>
      </c>
      <c r="AO113" s="37">
        <f t="shared" si="116"/>
        <v>32.469675646783202</v>
      </c>
      <c r="AP113" s="37">
        <f t="shared" si="117"/>
        <v>43.995488211889835</v>
      </c>
      <c r="AQ113" s="37">
        <f t="shared" si="145"/>
        <v>-59.491533986383061</v>
      </c>
      <c r="AS113" s="19">
        <v>0.30399999999999999</v>
      </c>
      <c r="AT113" s="4">
        <f t="shared" si="114"/>
        <v>32.469675646783202</v>
      </c>
      <c r="AU113" s="11">
        <v>33.32896930201823</v>
      </c>
      <c r="AV113" s="11">
        <v>801.65944032996993</v>
      </c>
      <c r="AW113" s="11">
        <v>48709.211159333878</v>
      </c>
      <c r="AX113" s="4">
        <f t="shared" si="118"/>
        <v>13.991596713452992</v>
      </c>
      <c r="AY113" s="4">
        <f t="shared" si="119"/>
        <v>850.13611077954067</v>
      </c>
      <c r="BA113" s="4">
        <f t="shared" si="128"/>
        <v>43.995488211889835</v>
      </c>
      <c r="BB113" s="11">
        <v>45.473118454429049</v>
      </c>
      <c r="BC113" s="11">
        <v>1255.954554070014</v>
      </c>
      <c r="BD113" s="11">
        <v>124868.74876058934</v>
      </c>
      <c r="BE113" s="4">
        <f t="shared" si="120"/>
        <v>21.920542223938892</v>
      </c>
      <c r="BF113" s="4">
        <f t="shared" si="121"/>
        <v>2179.3707987178732</v>
      </c>
      <c r="BH113" s="4">
        <f t="shared" si="129"/>
        <v>-59.491533986383061</v>
      </c>
      <c r="BI113" s="11">
        <v>-60.612900012557162</v>
      </c>
      <c r="BJ113" s="11">
        <v>476.59247030790323</v>
      </c>
      <c r="BK113" s="11">
        <v>67901.817200512654</v>
      </c>
      <c r="BL113" s="4">
        <f t="shared" si="122"/>
        <v>8.3181077970862241</v>
      </c>
      <c r="BM113" s="4">
        <f t="shared" si="123"/>
        <v>1185.1102782362648</v>
      </c>
      <c r="BN113" s="4">
        <f t="shared" si="124"/>
        <v>25.760685517152979</v>
      </c>
      <c r="BO113" s="4">
        <f t="shared" si="125"/>
        <v>9.4690311231077559E-3</v>
      </c>
      <c r="BP113" s="4">
        <f t="shared" si="126"/>
        <v>2.6268588679835179</v>
      </c>
    </row>
    <row r="114" spans="1:68" x14ac:dyDescent="0.3">
      <c r="A114" s="9">
        <v>8</v>
      </c>
      <c r="B114" s="9" t="s">
        <v>118</v>
      </c>
      <c r="C114" s="9">
        <v>40</v>
      </c>
      <c r="D114" s="9">
        <v>928.66700000000003</v>
      </c>
      <c r="E114" s="9">
        <v>382</v>
      </c>
      <c r="G114" s="9">
        <v>898</v>
      </c>
      <c r="H114" s="9">
        <v>355.33300000000003</v>
      </c>
      <c r="M114" s="9">
        <v>951</v>
      </c>
      <c r="N114" s="9">
        <v>418</v>
      </c>
      <c r="P114" s="9">
        <v>881.5</v>
      </c>
      <c r="Q114" s="9">
        <v>447</v>
      </c>
      <c r="S114" s="4">
        <f t="shared" si="130"/>
        <v>66.181140519661923</v>
      </c>
      <c r="T114" s="4">
        <f t="shared" si="131"/>
        <v>27.223101153062242</v>
      </c>
      <c r="V114" s="4">
        <f t="shared" si="132"/>
        <v>63.995667108507575</v>
      </c>
      <c r="W114" s="4">
        <f t="shared" si="133"/>
        <v>25.322686392725306</v>
      </c>
      <c r="Y114" s="4" t="str">
        <f t="shared" si="134"/>
        <v>nan</v>
      </c>
      <c r="Z114" s="4" t="str">
        <f t="shared" si="135"/>
        <v>nan</v>
      </c>
      <c r="AB114" s="4">
        <f t="shared" si="136"/>
        <v>67.772694231838202</v>
      </c>
      <c r="AC114" s="4">
        <f t="shared" si="137"/>
        <v>29.788629010418894</v>
      </c>
      <c r="AE114" s="4">
        <f t="shared" si="138"/>
        <v>62.819800173885781</v>
      </c>
      <c r="AF114" s="4">
        <f t="shared" si="139"/>
        <v>31.855304228845085</v>
      </c>
      <c r="AH114" s="37">
        <f t="shared" si="140"/>
        <v>2.8961820198615134</v>
      </c>
      <c r="AI114" s="37">
        <f t="shared" si="141"/>
        <v>3.0191019203755127</v>
      </c>
      <c r="AJ114" s="37">
        <f t="shared" si="142"/>
        <v>5.7232782786995875</v>
      </c>
      <c r="AL114" s="20">
        <v>0.312</v>
      </c>
      <c r="AM114" s="37">
        <f t="shared" si="143"/>
        <v>41.009133157046335</v>
      </c>
      <c r="AN114" s="37" t="str">
        <f t="shared" si="144"/>
        <v>nan</v>
      </c>
      <c r="AO114" s="37">
        <f t="shared" si="116"/>
        <v>41.009133157046335</v>
      </c>
      <c r="AP114" s="37">
        <f t="shared" si="117"/>
        <v>58.18614438705459</v>
      </c>
      <c r="AQ114" s="37">
        <f t="shared" si="145"/>
        <v>-54.03362887646734</v>
      </c>
      <c r="AS114" s="19">
        <v>0.312</v>
      </c>
      <c r="AT114" s="4">
        <f t="shared" si="114"/>
        <v>41.009133157046335</v>
      </c>
      <c r="AU114" s="11">
        <v>41.844837020681723</v>
      </c>
      <c r="AV114" s="11">
        <v>1084.8182095270029</v>
      </c>
      <c r="AW114" s="11">
        <v>-11765.837430571857</v>
      </c>
      <c r="AX114" s="4">
        <f t="shared" si="118"/>
        <v>18.933649541835919</v>
      </c>
      <c r="AY114" s="4">
        <f t="shared" si="119"/>
        <v>-205.35260241786867</v>
      </c>
      <c r="BA114" s="4">
        <f t="shared" si="128"/>
        <v>58.18614438705459</v>
      </c>
      <c r="BB114" s="11">
        <v>61.221703167472128</v>
      </c>
      <c r="BC114" s="11">
        <v>2000.8625066443776</v>
      </c>
      <c r="BD114" s="11">
        <v>-14556.177048876711</v>
      </c>
      <c r="BE114" s="4">
        <f t="shared" si="120"/>
        <v>34.921638620651308</v>
      </c>
      <c r="BF114" s="4">
        <f t="shared" si="121"/>
        <v>-254.05321600613021</v>
      </c>
      <c r="BH114" s="4">
        <f t="shared" si="129"/>
        <v>-54.03362887646734</v>
      </c>
      <c r="BI114" s="11">
        <v>-54.635115163952108</v>
      </c>
      <c r="BJ114" s="11">
        <v>876.21622284688976</v>
      </c>
      <c r="BK114" s="11">
        <v>36810.565062893969</v>
      </c>
      <c r="BL114" s="4">
        <f t="shared" si="122"/>
        <v>15.29285804806659</v>
      </c>
      <c r="BM114" s="4">
        <f t="shared" si="123"/>
        <v>642.46555986709348</v>
      </c>
      <c r="BN114" s="4">
        <f t="shared" si="124"/>
        <v>14.836483409185238</v>
      </c>
      <c r="BO114" s="4">
        <f t="shared" si="125"/>
        <v>5.1332998233380766E-3</v>
      </c>
      <c r="BP114" s="4">
        <f t="shared" si="126"/>
        <v>1.5129002676251699</v>
      </c>
    </row>
    <row r="115" spans="1:68" x14ac:dyDescent="0.3">
      <c r="A115" s="9">
        <v>39</v>
      </c>
      <c r="B115" s="9" t="s">
        <v>149</v>
      </c>
      <c r="C115" s="9">
        <v>41</v>
      </c>
      <c r="D115" s="9">
        <v>933.33299999999997</v>
      </c>
      <c r="E115" s="9">
        <v>382</v>
      </c>
      <c r="G115" s="9">
        <v>907.33299999999997</v>
      </c>
      <c r="H115" s="9">
        <v>350</v>
      </c>
      <c r="M115" s="9">
        <v>941.5</v>
      </c>
      <c r="N115" s="9">
        <v>433</v>
      </c>
      <c r="P115" s="9">
        <v>878.5</v>
      </c>
      <c r="Q115" s="9">
        <v>443</v>
      </c>
      <c r="S115" s="4">
        <f t="shared" si="130"/>
        <v>66.513661435840419</v>
      </c>
      <c r="T115" s="4">
        <f t="shared" si="131"/>
        <v>27.223101153062242</v>
      </c>
      <c r="V115" s="4">
        <f t="shared" si="132"/>
        <v>64.660780205527288</v>
      </c>
      <c r="W115" s="4">
        <f t="shared" si="133"/>
        <v>24.942631946522997</v>
      </c>
      <c r="Y115" s="4" t="str">
        <f t="shared" si="134"/>
        <v>nan</v>
      </c>
      <c r="Z115" s="4" t="str">
        <f t="shared" si="135"/>
        <v>nan</v>
      </c>
      <c r="AB115" s="4">
        <f t="shared" si="136"/>
        <v>67.095679936146865</v>
      </c>
      <c r="AC115" s="4">
        <f t="shared" si="137"/>
        <v>30.857598950984165</v>
      </c>
      <c r="AE115" s="4">
        <f t="shared" si="138"/>
        <v>62.606006185772728</v>
      </c>
      <c r="AF115" s="4">
        <f t="shared" si="139"/>
        <v>31.570245578027681</v>
      </c>
      <c r="AH115" s="37">
        <f t="shared" si="140"/>
        <v>2.9383173170405592</v>
      </c>
      <c r="AI115" s="37">
        <f t="shared" si="141"/>
        <v>3.6808042297571708</v>
      </c>
      <c r="AJ115" s="37">
        <f t="shared" si="142"/>
        <v>5.845291627018252</v>
      </c>
      <c r="AL115" s="20">
        <v>0.32</v>
      </c>
      <c r="AM115" s="37">
        <f t="shared" si="143"/>
        <v>50.906141113770587</v>
      </c>
      <c r="AN115" s="37" t="str">
        <f t="shared" si="144"/>
        <v>nan</v>
      </c>
      <c r="AO115" s="37">
        <f t="shared" si="116"/>
        <v>50.906141113770587</v>
      </c>
      <c r="AP115" s="37">
        <f t="shared" si="117"/>
        <v>80.902055413260101</v>
      </c>
      <c r="AQ115" s="37">
        <f t="shared" si="145"/>
        <v>-48.047575244935402</v>
      </c>
      <c r="AS115" s="19">
        <v>0.32</v>
      </c>
      <c r="AT115" s="4">
        <f t="shared" si="114"/>
        <v>50.906141113770587</v>
      </c>
      <c r="AU115" s="11">
        <v>50.686061478867877</v>
      </c>
      <c r="AV115" s="11">
        <v>613.40603249926357</v>
      </c>
      <c r="AW115" s="11">
        <v>-114455.68715355695</v>
      </c>
      <c r="AX115" s="4">
        <f t="shared" si="118"/>
        <v>10.705954918707491</v>
      </c>
      <c r="AY115" s="4">
        <f t="shared" si="119"/>
        <v>-1997.6285884621459</v>
      </c>
      <c r="BA115" s="4">
        <f t="shared" si="128"/>
        <v>80.902055413260101</v>
      </c>
      <c r="BB115" s="11">
        <v>77.486920081313002</v>
      </c>
      <c r="BC115" s="11">
        <v>1023.0557102258856</v>
      </c>
      <c r="BD115" s="11">
        <v>-200521.13677882121</v>
      </c>
      <c r="BE115" s="4">
        <f t="shared" si="120"/>
        <v>17.855690574770726</v>
      </c>
      <c r="BF115" s="4">
        <f t="shared" si="121"/>
        <v>-3499.7540566323273</v>
      </c>
      <c r="BH115" s="4">
        <f t="shared" si="129"/>
        <v>-48.047575244935402</v>
      </c>
      <c r="BI115" s="11">
        <v>-46.593439781118327</v>
      </c>
      <c r="BJ115" s="11">
        <v>1065.561539288735</v>
      </c>
      <c r="BK115" s="11">
        <v>11417.922072446509</v>
      </c>
      <c r="BL115" s="4">
        <f t="shared" si="122"/>
        <v>18.597557243207344</v>
      </c>
      <c r="BM115" s="4">
        <f t="shared" si="123"/>
        <v>199.28033390032613</v>
      </c>
      <c r="BN115" s="4">
        <f t="shared" si="124"/>
        <v>8.6620276358761448</v>
      </c>
      <c r="BO115" s="4">
        <f t="shared" si="125"/>
        <v>1.5922498678636056E-3</v>
      </c>
      <c r="BP115" s="4">
        <f t="shared" si="126"/>
        <v>0.88328100177569646</v>
      </c>
    </row>
    <row r="116" spans="1:68" x14ac:dyDescent="0.3">
      <c r="A116" s="9">
        <v>34</v>
      </c>
      <c r="B116" s="9" t="s">
        <v>144</v>
      </c>
      <c r="C116" s="9">
        <v>42</v>
      </c>
      <c r="D116" s="9">
        <v>936</v>
      </c>
      <c r="E116" s="9">
        <v>390</v>
      </c>
      <c r="G116" s="9">
        <v>909.33299999999997</v>
      </c>
      <c r="H116" s="9">
        <v>354.66699999999997</v>
      </c>
      <c r="M116" s="9">
        <v>943.5</v>
      </c>
      <c r="N116" s="9">
        <v>437.5</v>
      </c>
      <c r="P116" s="9">
        <v>875.5</v>
      </c>
      <c r="Q116" s="9">
        <v>435</v>
      </c>
      <c r="S116" s="4">
        <f t="shared" si="130"/>
        <v>66.703724291272934</v>
      </c>
      <c r="T116" s="4">
        <f t="shared" si="131"/>
        <v>27.793218454697055</v>
      </c>
      <c r="V116" s="4">
        <f t="shared" si="132"/>
        <v>64.803309530935991</v>
      </c>
      <c r="W116" s="4">
        <f t="shared" si="133"/>
        <v>25.275224127364204</v>
      </c>
      <c r="Y116" s="4" t="str">
        <f t="shared" si="134"/>
        <v>nan</v>
      </c>
      <c r="Z116" s="4" t="str">
        <f t="shared" si="135"/>
        <v>nan</v>
      </c>
      <c r="AB116" s="4">
        <f t="shared" si="136"/>
        <v>67.238209261555568</v>
      </c>
      <c r="AC116" s="4">
        <f t="shared" si="137"/>
        <v>31.178289933153746</v>
      </c>
      <c r="AE116" s="4">
        <f t="shared" si="138"/>
        <v>62.392212197659667</v>
      </c>
      <c r="AF116" s="4">
        <f t="shared" si="139"/>
        <v>31.000128276392868</v>
      </c>
      <c r="AH116" s="37">
        <f t="shared" si="140"/>
        <v>3.1546587285769814</v>
      </c>
      <c r="AI116" s="37">
        <f t="shared" si="141"/>
        <v>3.4270078928591623</v>
      </c>
      <c r="AJ116" s="37">
        <f t="shared" si="142"/>
        <v>5.3733980997002755</v>
      </c>
      <c r="AL116" s="20">
        <v>0.32800000000000001</v>
      </c>
      <c r="AM116" s="37">
        <f t="shared" si="143"/>
        <v>52.956920949830447</v>
      </c>
      <c r="AN116" s="37" t="str">
        <f t="shared" si="144"/>
        <v>nan</v>
      </c>
      <c r="AO116" s="37">
        <f t="shared" si="116"/>
        <v>52.956920949830447</v>
      </c>
      <c r="AP116" s="37">
        <f>(ATAN((T116-AC116)/((IF(S116=AB116,S116+0.0001,S116))-AB116))*(180/PI()))</f>
        <v>81.027373385103644</v>
      </c>
      <c r="AQ116" s="37">
        <f t="shared" si="145"/>
        <v>-36.641931556299951</v>
      </c>
      <c r="AS116" s="19">
        <v>0.32800000000000001</v>
      </c>
      <c r="AT116" s="4">
        <f t="shared" si="114"/>
        <v>52.956920949830447</v>
      </c>
      <c r="AU116" s="11">
        <v>51.659334006833511</v>
      </c>
      <c r="AV116" s="11">
        <v>-746.47287191156329</v>
      </c>
      <c r="AW116" s="11">
        <v>-186530.65699082337</v>
      </c>
      <c r="AX116" s="4">
        <f t="shared" si="118"/>
        <v>-13.028409391674677</v>
      </c>
      <c r="AY116" s="4">
        <f t="shared" si="119"/>
        <v>-3255.5741203980465</v>
      </c>
      <c r="BA116" s="4">
        <f t="shared" si="128"/>
        <v>81.027373385103644</v>
      </c>
      <c r="BB116" s="11">
        <v>77.590595308566918</v>
      </c>
      <c r="BC116" s="11">
        <v>-1207.4758342046484</v>
      </c>
      <c r="BD116" s="11">
        <v>-250590.62581443321</v>
      </c>
      <c r="BE116" s="4">
        <f t="shared" si="120"/>
        <v>-21.07442894513628</v>
      </c>
      <c r="BF116" s="4">
        <f t="shared" si="121"/>
        <v>-4373.6314950949572</v>
      </c>
      <c r="BH116" s="4">
        <f t="shared" si="129"/>
        <v>-36.641931556299951</v>
      </c>
      <c r="BI116" s="11">
        <v>-37.586129725549029</v>
      </c>
      <c r="BJ116" s="11">
        <v>1058.9029846831891</v>
      </c>
      <c r="BK116" s="11">
        <v>-18398.706913747632</v>
      </c>
      <c r="BL116" s="4">
        <f t="shared" si="122"/>
        <v>18.481343541916733</v>
      </c>
      <c r="BM116" s="4">
        <f t="shared" si="123"/>
        <v>-321.11801375434061</v>
      </c>
      <c r="BN116" s="4">
        <f t="shared" si="124"/>
        <v>10.173113045406069</v>
      </c>
      <c r="BO116" s="4">
        <f t="shared" si="125"/>
        <v>-2.5657329298971812E-3</v>
      </c>
      <c r="BP116" s="4">
        <f t="shared" si="126"/>
        <v>1.0373688309082374</v>
      </c>
    </row>
    <row r="117" spans="1:68" x14ac:dyDescent="0.3">
      <c r="A117" s="9">
        <v>29</v>
      </c>
      <c r="B117" s="9" t="s">
        <v>139</v>
      </c>
      <c r="C117" s="9">
        <v>43</v>
      </c>
      <c r="D117" s="9">
        <v>924</v>
      </c>
      <c r="E117" s="9">
        <v>396</v>
      </c>
      <c r="G117" s="9">
        <v>891.33299999999997</v>
      </c>
      <c r="H117" s="9">
        <v>369.33300000000003</v>
      </c>
      <c r="M117" s="9">
        <v>952</v>
      </c>
      <c r="N117" s="9">
        <v>435.5</v>
      </c>
      <c r="P117" s="9">
        <v>873.5</v>
      </c>
      <c r="Q117" s="9">
        <v>424.5</v>
      </c>
      <c r="S117" s="4">
        <f t="shared" si="130"/>
        <v>65.84854833882072</v>
      </c>
      <c r="T117" s="4">
        <f t="shared" si="131"/>
        <v>28.220806430923162</v>
      </c>
      <c r="V117" s="4">
        <f t="shared" si="132"/>
        <v>63.520545602257663</v>
      </c>
      <c r="W117" s="4">
        <f t="shared" si="133"/>
        <v>26.320391670586226</v>
      </c>
      <c r="Y117" s="4" t="str">
        <f t="shared" si="134"/>
        <v>nan</v>
      </c>
      <c r="Z117" s="4" t="str">
        <f t="shared" si="135"/>
        <v>nan</v>
      </c>
      <c r="AB117" s="4">
        <f t="shared" si="136"/>
        <v>67.843958894542553</v>
      </c>
      <c r="AC117" s="4">
        <f t="shared" si="137"/>
        <v>31.035760607745043</v>
      </c>
      <c r="AE117" s="4">
        <f t="shared" si="138"/>
        <v>62.249682872250965</v>
      </c>
      <c r="AF117" s="4">
        <f t="shared" si="139"/>
        <v>30.251849317997181</v>
      </c>
      <c r="AH117" s="37">
        <f t="shared" si="140"/>
        <v>3.0051910093622296</v>
      </c>
      <c r="AI117" s="37">
        <f t="shared" si="141"/>
        <v>3.4504536373487285</v>
      </c>
      <c r="AJ117" s="37">
        <f t="shared" si="142"/>
        <v>4.1324288082920813</v>
      </c>
      <c r="AL117" s="20">
        <v>0.33600000000000002</v>
      </c>
      <c r="AM117" s="37">
        <f t="shared" si="143"/>
        <v>39.225738538261375</v>
      </c>
      <c r="AN117" s="37" t="str">
        <f t="shared" si="144"/>
        <v>nan</v>
      </c>
      <c r="AO117" s="37">
        <f t="shared" si="116"/>
        <v>39.225738538261375</v>
      </c>
      <c r="AP117" s="37">
        <f t="shared" si="117"/>
        <v>54.668668661083736</v>
      </c>
      <c r="AQ117" s="37">
        <f t="shared" si="145"/>
        <v>-29.438489674671498</v>
      </c>
      <c r="AS117" s="19">
        <v>0.33600000000000002</v>
      </c>
      <c r="AT117" s="4">
        <f t="shared" si="114"/>
        <v>39.225738538261375</v>
      </c>
      <c r="AU117" s="11">
        <v>38.742494960993923</v>
      </c>
      <c r="AV117" s="11">
        <v>-2371.0846211096027</v>
      </c>
      <c r="AW117" s="11">
        <v>-155262.2698723544</v>
      </c>
      <c r="AX117" s="4">
        <f t="shared" si="118"/>
        <v>-41.383233481764812</v>
      </c>
      <c r="AY117" s="4">
        <f t="shared" si="119"/>
        <v>-2709.8378133925808</v>
      </c>
      <c r="BA117" s="4">
        <f t="shared" si="128"/>
        <v>54.668668661083736</v>
      </c>
      <c r="BB117" s="11">
        <v>58.167305816406234</v>
      </c>
      <c r="BC117" s="11">
        <v>-2986.3944932437025</v>
      </c>
      <c r="BD117" s="11">
        <v>-135875.83218690511</v>
      </c>
      <c r="BE117" s="4">
        <f t="shared" si="120"/>
        <v>-52.122416670530164</v>
      </c>
      <c r="BF117" s="4">
        <f t="shared" si="121"/>
        <v>-2371.4806455487819</v>
      </c>
      <c r="BH117" s="4">
        <f t="shared" si="129"/>
        <v>-29.438489674671498</v>
      </c>
      <c r="BI117" s="11">
        <v>-29.650991221464214</v>
      </c>
      <c r="BJ117" s="11">
        <v>771.18221468650597</v>
      </c>
      <c r="BK117" s="11">
        <v>-58042.129889805161</v>
      </c>
      <c r="BL117" s="4">
        <f t="shared" si="122"/>
        <v>13.4596687791013</v>
      </c>
      <c r="BM117" s="4">
        <f t="shared" si="123"/>
        <v>-1013.0262714473138</v>
      </c>
      <c r="BN117" s="4">
        <f t="shared" si="124"/>
        <v>22.331420811598104</v>
      </c>
      <c r="BO117" s="4">
        <f t="shared" si="125"/>
        <v>-8.0940799088640367E-3</v>
      </c>
      <c r="BP117" s="4">
        <f t="shared" si="126"/>
        <v>2.2771711860912203</v>
      </c>
    </row>
    <row r="118" spans="1:68" x14ac:dyDescent="0.3">
      <c r="A118" s="9">
        <v>48</v>
      </c>
      <c r="B118" s="9" t="s">
        <v>158</v>
      </c>
      <c r="C118" s="9">
        <v>44</v>
      </c>
      <c r="M118" s="9">
        <v>960</v>
      </c>
      <c r="N118" s="9">
        <v>428</v>
      </c>
      <c r="P118" s="9">
        <v>877.5</v>
      </c>
      <c r="Q118" s="9">
        <v>416</v>
      </c>
      <c r="S118" s="4" t="str">
        <f t="shared" si="130"/>
        <v>nan</v>
      </c>
      <c r="T118" s="4" t="str">
        <f t="shared" si="131"/>
        <v>nan</v>
      </c>
      <c r="V118" s="4" t="str">
        <f t="shared" si="132"/>
        <v>nan</v>
      </c>
      <c r="W118" s="4" t="str">
        <f t="shared" si="133"/>
        <v>nan</v>
      </c>
      <c r="Y118" s="4" t="str">
        <f t="shared" si="134"/>
        <v>nan</v>
      </c>
      <c r="Z118" s="4" t="str">
        <f t="shared" si="135"/>
        <v>nan</v>
      </c>
      <c r="AB118" s="4">
        <f t="shared" si="136"/>
        <v>68.414076196177362</v>
      </c>
      <c r="AC118" s="4">
        <f t="shared" si="137"/>
        <v>30.50127563746241</v>
      </c>
      <c r="AE118" s="4">
        <f t="shared" si="138"/>
        <v>62.534741523068377</v>
      </c>
      <c r="AF118" s="4">
        <f t="shared" si="139"/>
        <v>29.646099685010192</v>
      </c>
      <c r="AH118" s="37"/>
      <c r="AI118" s="37"/>
      <c r="AJ118" s="37"/>
      <c r="AL118" s="20">
        <v>0.34400000000000003</v>
      </c>
      <c r="AM118" s="37" t="str">
        <f t="shared" si="143"/>
        <v>nan</v>
      </c>
      <c r="AN118" s="37" t="str">
        <f t="shared" si="144"/>
        <v>nan</v>
      </c>
      <c r="AO118" s="37"/>
      <c r="AP118" s="37"/>
      <c r="AQ118" s="37"/>
      <c r="AS118" s="19">
        <v>0.34400000000000003</v>
      </c>
      <c r="AT118" s="4">
        <f>AVERAGE(AT117,AT119)</f>
        <v>14.000254563673682</v>
      </c>
      <c r="BA118" s="4">
        <f>AVERAGE(BA117,BA119)</f>
        <v>30.504615161045482</v>
      </c>
      <c r="BH118" s="4">
        <f>AVERAGE(BH117,BH119)</f>
        <v>-27.089230943807888</v>
      </c>
    </row>
    <row r="119" spans="1:68" x14ac:dyDescent="0.3">
      <c r="A119" s="9">
        <v>36</v>
      </c>
      <c r="B119" s="9" t="s">
        <v>146</v>
      </c>
      <c r="C119" s="9">
        <v>45</v>
      </c>
      <c r="D119" s="9">
        <v>916</v>
      </c>
      <c r="E119" s="9">
        <v>405.33300000000003</v>
      </c>
      <c r="J119" s="9">
        <v>910.5</v>
      </c>
      <c r="K119" s="9">
        <v>365</v>
      </c>
      <c r="M119" s="9">
        <v>967</v>
      </c>
      <c r="N119" s="9">
        <v>411</v>
      </c>
      <c r="P119" s="9">
        <v>882</v>
      </c>
      <c r="Q119" s="9">
        <v>421</v>
      </c>
      <c r="S119" s="4">
        <f t="shared" si="130"/>
        <v>65.278431037185896</v>
      </c>
      <c r="T119" s="4">
        <f t="shared" si="131"/>
        <v>28.885919527942878</v>
      </c>
      <c r="V119" s="4" t="str">
        <f t="shared" si="132"/>
        <v>nan</v>
      </c>
      <c r="W119" s="4" t="str">
        <f t="shared" si="133"/>
        <v>nan</v>
      </c>
      <c r="Y119" s="4">
        <f t="shared" si="134"/>
        <v>64.886475392311965</v>
      </c>
      <c r="Z119" s="4">
        <f t="shared" si="135"/>
        <v>26.011601887088268</v>
      </c>
      <c r="AB119" s="4">
        <f t="shared" si="136"/>
        <v>68.91292883510782</v>
      </c>
      <c r="AC119" s="4">
        <f t="shared" si="137"/>
        <v>29.289776371488436</v>
      </c>
      <c r="AE119" s="4">
        <f t="shared" si="138"/>
        <v>62.855432505237957</v>
      </c>
      <c r="AF119" s="4">
        <f t="shared" si="139"/>
        <v>30.002422998531948</v>
      </c>
      <c r="AH119" s="37"/>
      <c r="AI119" s="37">
        <f t="shared" si="141"/>
        <v>3.6568667726864064</v>
      </c>
      <c r="AJ119" s="37">
        <f t="shared" si="142"/>
        <v>2.6678646677931974</v>
      </c>
      <c r="AL119" s="20">
        <v>0.35199999999999998</v>
      </c>
      <c r="AM119" s="37" t="str">
        <f t="shared" si="143"/>
        <v>nan</v>
      </c>
      <c r="AN119" s="37">
        <f t="shared" si="144"/>
        <v>82.234770589085983</v>
      </c>
      <c r="AO119" s="37">
        <f t="shared" si="116"/>
        <v>-11.225229410914011</v>
      </c>
      <c r="AP119" s="37">
        <f t="shared" si="117"/>
        <v>6.3405616610072277</v>
      </c>
      <c r="AQ119" s="37">
        <f t="shared" si="145"/>
        <v>-24.739972212944277</v>
      </c>
      <c r="AS119" s="19">
        <v>0.35199999999999998</v>
      </c>
      <c r="AT119" s="4">
        <f>AO119</f>
        <v>-11.225229410914011</v>
      </c>
      <c r="AU119" s="11">
        <v>-12.948216419978651</v>
      </c>
      <c r="AV119" s="11">
        <v>-2424.0217897543012</v>
      </c>
      <c r="AW119" s="11">
        <v>207644.95173823528</v>
      </c>
      <c r="AX119" s="4">
        <f t="shared" si="118"/>
        <v>-42.307161371298307</v>
      </c>
      <c r="AY119" s="4">
        <f t="shared" si="119"/>
        <v>3624.0880829769289</v>
      </c>
      <c r="BA119" s="4">
        <f t="shared" ref="BA119:BA138" si="146">AP119</f>
        <v>6.3405616610072277</v>
      </c>
      <c r="BB119" s="11">
        <v>4.0634752073287412</v>
      </c>
      <c r="BC119" s="11">
        <v>-2302.5390951517566</v>
      </c>
      <c r="BD119" s="11">
        <v>225908.44785422803</v>
      </c>
      <c r="BE119" s="4">
        <f t="shared" si="120"/>
        <v>-40.186888366289153</v>
      </c>
      <c r="BF119" s="4">
        <f t="shared" si="121"/>
        <v>3942.8462231261988</v>
      </c>
      <c r="BH119" s="4">
        <f t="shared" ref="BH119:BH130" si="147">AQ119</f>
        <v>-24.739972212944277</v>
      </c>
      <c r="BI119" s="11">
        <v>-27.567329325109114</v>
      </c>
      <c r="BJ119" s="11">
        <v>-772.31322363759216</v>
      </c>
      <c r="BK119" s="11">
        <v>-90157.092499394319</v>
      </c>
      <c r="BL119" s="4">
        <f t="shared" si="122"/>
        <v>-13.479408609167281</v>
      </c>
      <c r="BM119" s="4">
        <f t="shared" si="123"/>
        <v>-1573.5381081395149</v>
      </c>
      <c r="BN119" s="4">
        <f t="shared" si="124"/>
        <v>34.372656519910137</v>
      </c>
      <c r="BO119" s="4">
        <f t="shared" si="125"/>
        <v>-1.2572569484034722E-2</v>
      </c>
      <c r="BP119" s="4">
        <f t="shared" si="126"/>
        <v>3.5050355137232523</v>
      </c>
    </row>
    <row r="120" spans="1:68" x14ac:dyDescent="0.3">
      <c r="A120" s="9">
        <v>1</v>
      </c>
      <c r="B120" s="9" t="s">
        <v>111</v>
      </c>
      <c r="C120" s="9">
        <v>46</v>
      </c>
      <c r="D120" s="9">
        <v>919.33299999999997</v>
      </c>
      <c r="E120" s="9">
        <v>404.66699999999997</v>
      </c>
      <c r="J120" s="9">
        <v>899.5</v>
      </c>
      <c r="K120" s="9">
        <v>364</v>
      </c>
      <c r="M120" s="9">
        <v>967</v>
      </c>
      <c r="N120" s="9">
        <v>397</v>
      </c>
      <c r="P120" s="9">
        <v>883.5</v>
      </c>
      <c r="Q120" s="9">
        <v>431.5</v>
      </c>
      <c r="S120" s="4">
        <f t="shared" si="130"/>
        <v>65.515956157979502</v>
      </c>
      <c r="T120" s="4">
        <f t="shared" si="131"/>
        <v>28.838457262581777</v>
      </c>
      <c r="V120" s="4" t="str">
        <f t="shared" si="132"/>
        <v>nan</v>
      </c>
      <c r="W120" s="4" t="str">
        <f t="shared" si="133"/>
        <v>nan</v>
      </c>
      <c r="Y120" s="4">
        <f t="shared" si="134"/>
        <v>64.102564102564102</v>
      </c>
      <c r="Z120" s="4">
        <f t="shared" si="135"/>
        <v>25.940337224383917</v>
      </c>
      <c r="AB120" s="4">
        <f t="shared" si="136"/>
        <v>68.91292883510782</v>
      </c>
      <c r="AC120" s="4">
        <f t="shared" si="137"/>
        <v>28.292071093627516</v>
      </c>
      <c r="AE120" s="4">
        <f t="shared" si="138"/>
        <v>62.962329499294484</v>
      </c>
      <c r="AF120" s="4">
        <f t="shared" si="139"/>
        <v>30.750701956927639</v>
      </c>
      <c r="AH120" s="37"/>
      <c r="AI120" s="37">
        <f t="shared" si="141"/>
        <v>3.4406338391030284</v>
      </c>
      <c r="AJ120" s="37">
        <f t="shared" si="142"/>
        <v>3.1902490315021979</v>
      </c>
      <c r="AL120" s="20">
        <v>0.36</v>
      </c>
      <c r="AM120" s="37" t="str">
        <f t="shared" si="143"/>
        <v>nan</v>
      </c>
      <c r="AN120" s="37">
        <f t="shared" si="144"/>
        <v>64.001845179908372</v>
      </c>
      <c r="AO120" s="37">
        <f t="shared" si="116"/>
        <v>-29.458154820091622</v>
      </c>
      <c r="AP120" s="37">
        <f t="shared" si="117"/>
        <v>-9.1374787593544244</v>
      </c>
      <c r="AQ120" s="37">
        <f t="shared" si="145"/>
        <v>-36.827149351804259</v>
      </c>
      <c r="AS120" s="19">
        <v>0.36</v>
      </c>
      <c r="AT120" s="4">
        <f>AO120</f>
        <v>-29.458154820091622</v>
      </c>
      <c r="AU120" s="11">
        <v>-25.062372211074276</v>
      </c>
      <c r="AV120" s="11">
        <v>91.650077751232644</v>
      </c>
      <c r="AW120" s="11">
        <v>334264.07828429376</v>
      </c>
      <c r="AX120" s="4">
        <f t="shared" si="118"/>
        <v>1.5995956164678102</v>
      </c>
      <c r="AY120" s="4">
        <f t="shared" si="119"/>
        <v>5834.0087372050057</v>
      </c>
      <c r="BA120" s="4">
        <f t="shared" si="146"/>
        <v>-9.1374787593544244</v>
      </c>
      <c r="BB120" s="11">
        <v>-7.0323461251342705</v>
      </c>
      <c r="BC120" s="11">
        <v>233.04608489363457</v>
      </c>
      <c r="BD120" s="11">
        <v>335723.8168031837</v>
      </c>
      <c r="BE120" s="4">
        <f t="shared" si="120"/>
        <v>4.0674214902761427</v>
      </c>
      <c r="BF120" s="4">
        <f t="shared" si="121"/>
        <v>5859.4859805778206</v>
      </c>
      <c r="BH120" s="4">
        <f t="shared" si="147"/>
        <v>-36.827149351804259</v>
      </c>
      <c r="BI120" s="11">
        <v>-37.604225869625928</v>
      </c>
      <c r="BJ120" s="11">
        <v>-1312.2846861693683</v>
      </c>
      <c r="BK120" s="11">
        <v>-6049.0861574119435</v>
      </c>
      <c r="BL120" s="4">
        <f t="shared" si="122"/>
        <v>-22.903688497155972</v>
      </c>
      <c r="BM120" s="4">
        <f t="shared" si="123"/>
        <v>-105.57647018365043</v>
      </c>
      <c r="BN120" s="4">
        <f t="shared" si="124"/>
        <v>11.611618344390596</v>
      </c>
      <c r="BO120" s="4">
        <f t="shared" si="125"/>
        <v>-8.4355599676736684E-4</v>
      </c>
      <c r="BP120" s="4">
        <f t="shared" si="126"/>
        <v>1.1840555484943307</v>
      </c>
    </row>
    <row r="121" spans="1:68" x14ac:dyDescent="0.3">
      <c r="A121" s="9">
        <v>41</v>
      </c>
      <c r="B121" s="9" t="s">
        <v>151</v>
      </c>
      <c r="C121" s="9">
        <v>47</v>
      </c>
      <c r="D121" s="9">
        <v>920</v>
      </c>
      <c r="E121" s="9">
        <v>400.66699999999997</v>
      </c>
      <c r="J121" s="9">
        <v>914.5</v>
      </c>
      <c r="K121" s="9">
        <v>365.5</v>
      </c>
      <c r="M121" s="9">
        <v>966</v>
      </c>
      <c r="N121" s="9">
        <v>402.5</v>
      </c>
      <c r="P121" s="9">
        <v>883.5</v>
      </c>
      <c r="Q121" s="9">
        <v>446.5</v>
      </c>
      <c r="S121" s="4">
        <f t="shared" si="130"/>
        <v>65.563489688003315</v>
      </c>
      <c r="T121" s="4">
        <f t="shared" si="131"/>
        <v>28.553398611764369</v>
      </c>
      <c r="V121" s="4" t="str">
        <f t="shared" si="132"/>
        <v>nan</v>
      </c>
      <c r="W121" s="4" t="str">
        <f t="shared" si="133"/>
        <v>nan</v>
      </c>
      <c r="Y121" s="4">
        <f t="shared" si="134"/>
        <v>65.17153404312937</v>
      </c>
      <c r="Z121" s="4">
        <f t="shared" si="135"/>
        <v>26.047234218440444</v>
      </c>
      <c r="AB121" s="4">
        <f t="shared" si="136"/>
        <v>68.841664172403469</v>
      </c>
      <c r="AC121" s="4">
        <f t="shared" si="137"/>
        <v>28.684026738501448</v>
      </c>
      <c r="AE121" s="4">
        <f t="shared" si="138"/>
        <v>62.962329499294484</v>
      </c>
      <c r="AF121" s="4">
        <f t="shared" si="139"/>
        <v>31.81967189749291</v>
      </c>
      <c r="AH121" s="37"/>
      <c r="AI121" s="37">
        <f t="shared" si="141"/>
        <v>3.2807760755143058</v>
      </c>
      <c r="AJ121" s="37">
        <f t="shared" si="142"/>
        <v>4.1754730874941206</v>
      </c>
      <c r="AL121" s="20">
        <v>0.36799999999999999</v>
      </c>
      <c r="AM121" s="37" t="str">
        <f t="shared" si="143"/>
        <v>nan</v>
      </c>
      <c r="AN121" s="37">
        <f t="shared" si="144"/>
        <v>81.111140430728</v>
      </c>
      <c r="AO121" s="37">
        <f t="shared" si="116"/>
        <v>-12.348859569271994</v>
      </c>
      <c r="AP121" s="37">
        <f t="shared" si="117"/>
        <v>2.2819049948255499</v>
      </c>
      <c r="AQ121" s="37">
        <f t="shared" si="145"/>
        <v>-51.467255865445338</v>
      </c>
      <c r="AS121" s="19">
        <v>0.36799999999999999</v>
      </c>
      <c r="AT121" s="4">
        <f>AO121</f>
        <v>-12.348859569271994</v>
      </c>
      <c r="AU121" s="11">
        <v>-11.481815106308607</v>
      </c>
      <c r="AV121" s="11">
        <v>2924.2037168214679</v>
      </c>
      <c r="AW121" s="11">
        <v>254570.38024407945</v>
      </c>
      <c r="AX121" s="4">
        <f t="shared" si="118"/>
        <v>51.036982857590509</v>
      </c>
      <c r="AY121" s="4">
        <f t="shared" si="119"/>
        <v>4443.0913133131135</v>
      </c>
      <c r="BA121" s="4">
        <f t="shared" si="146"/>
        <v>2.2819049948255499</v>
      </c>
      <c r="BB121" s="11">
        <v>7.7922127427324153</v>
      </c>
      <c r="BC121" s="11">
        <v>3069.0422288355926</v>
      </c>
      <c r="BD121" s="11">
        <v>235116.4341021353</v>
      </c>
      <c r="BE121" s="4">
        <f t="shared" si="120"/>
        <v>53.564891775926348</v>
      </c>
      <c r="BF121" s="4">
        <f t="shared" si="121"/>
        <v>4103.5559006305393</v>
      </c>
      <c r="BH121" s="4">
        <f t="shared" si="147"/>
        <v>-51.467255865445338</v>
      </c>
      <c r="BI121" s="11">
        <v>-48.563885301101855</v>
      </c>
      <c r="BJ121" s="11">
        <v>-869.09860675324205</v>
      </c>
      <c r="BK121" s="11">
        <v>94414.72530334827</v>
      </c>
      <c r="BL121" s="4">
        <f t="shared" si="122"/>
        <v>-15.168632212339499</v>
      </c>
      <c r="BM121" s="4">
        <f t="shared" si="123"/>
        <v>1647.8478189094296</v>
      </c>
      <c r="BN121" s="4">
        <f t="shared" si="124"/>
        <v>36.105191721285443</v>
      </c>
      <c r="BO121" s="4">
        <f t="shared" si="125"/>
        <v>1.3166304073086343E-2</v>
      </c>
      <c r="BP121" s="4">
        <f t="shared" si="126"/>
        <v>3.6817049371668142</v>
      </c>
    </row>
    <row r="122" spans="1:68" x14ac:dyDescent="0.3">
      <c r="A122" s="9">
        <v>55</v>
      </c>
      <c r="B122" s="9" t="s">
        <v>165</v>
      </c>
      <c r="C122" s="9">
        <v>48</v>
      </c>
      <c r="D122" s="9">
        <v>922</v>
      </c>
      <c r="E122" s="9">
        <v>396</v>
      </c>
      <c r="M122" s="9">
        <v>955.5</v>
      </c>
      <c r="N122" s="9">
        <v>428.5</v>
      </c>
      <c r="P122" s="9">
        <v>881.5</v>
      </c>
      <c r="Q122" s="9">
        <v>446.5</v>
      </c>
      <c r="S122" s="4">
        <f t="shared" si="130"/>
        <v>65.706019013412018</v>
      </c>
      <c r="T122" s="4">
        <f t="shared" si="131"/>
        <v>28.220806430923162</v>
      </c>
      <c r="V122" s="4" t="str">
        <f t="shared" si="132"/>
        <v>nan</v>
      </c>
      <c r="W122" s="4" t="str">
        <f t="shared" si="133"/>
        <v>nan</v>
      </c>
      <c r="Y122" s="4" t="str">
        <f t="shared" si="134"/>
        <v>nan</v>
      </c>
      <c r="Z122" s="4" t="str">
        <f t="shared" si="135"/>
        <v>nan</v>
      </c>
      <c r="AB122" s="4">
        <f t="shared" si="136"/>
        <v>68.093385214007782</v>
      </c>
      <c r="AC122" s="4">
        <f t="shared" si="137"/>
        <v>30.536907968814585</v>
      </c>
      <c r="AE122" s="4">
        <f t="shared" si="138"/>
        <v>62.819800173885781</v>
      </c>
      <c r="AF122" s="4">
        <f t="shared" si="139"/>
        <v>31.81967189749291</v>
      </c>
      <c r="AH122" s="37"/>
      <c r="AI122" s="37">
        <f t="shared" si="141"/>
        <v>3.3262356665711574</v>
      </c>
      <c r="AJ122" s="37">
        <f t="shared" si="142"/>
        <v>4.6132517637892327</v>
      </c>
      <c r="AL122" s="20">
        <v>0.376</v>
      </c>
      <c r="AM122" s="37" t="str">
        <f t="shared" si="143"/>
        <v>nan</v>
      </c>
      <c r="AN122" s="37" t="str">
        <f t="shared" si="144"/>
        <v>nan</v>
      </c>
      <c r="AO122" s="37"/>
      <c r="AP122" s="37">
        <f t="shared" si="117"/>
        <v>44.131948550254592</v>
      </c>
      <c r="AQ122" s="37">
        <f t="shared" si="145"/>
        <v>-51.271077449501121</v>
      </c>
      <c r="AS122" s="19">
        <v>0.376</v>
      </c>
      <c r="AT122" s="4">
        <f>AVERAGE(AT121,AT123)</f>
        <v>22.270041713649299</v>
      </c>
      <c r="BA122" s="4">
        <f t="shared" si="146"/>
        <v>44.131948550254592</v>
      </c>
      <c r="BB122" s="11">
        <v>42.072331868582154</v>
      </c>
      <c r="BC122" s="11">
        <v>3994.9092092067017</v>
      </c>
      <c r="BD122" s="11">
        <v>-26676.775749043827</v>
      </c>
      <c r="BE122" s="4">
        <f t="shared" si="120"/>
        <v>69.724319018899919</v>
      </c>
      <c r="BF122" s="4">
        <f t="shared" si="121"/>
        <v>-465.59757063699141</v>
      </c>
      <c r="BH122" s="4">
        <f t="shared" si="147"/>
        <v>-51.271077449501121</v>
      </c>
      <c r="BI122" s="11">
        <v>-51.509804238157301</v>
      </c>
      <c r="BJ122" s="11">
        <v>198.35099043554516</v>
      </c>
      <c r="BK122" s="11">
        <v>116902.45206057059</v>
      </c>
      <c r="BL122" s="4">
        <f t="shared" si="122"/>
        <v>3.4618778576920444</v>
      </c>
      <c r="BM122" s="4">
        <f t="shared" si="123"/>
        <v>2040.3326921117869</v>
      </c>
      <c r="BN122" s="4">
        <f t="shared" si="124"/>
        <v>44.275983205308151</v>
      </c>
      <c r="BO122" s="4">
        <f t="shared" si="125"/>
        <v>1.6302258209973178E-2</v>
      </c>
      <c r="BP122" s="4">
        <f t="shared" si="126"/>
        <v>4.5148937920968431</v>
      </c>
    </row>
    <row r="123" spans="1:68" x14ac:dyDescent="0.3">
      <c r="A123" s="9">
        <v>54</v>
      </c>
      <c r="B123" s="9" t="s">
        <v>164</v>
      </c>
      <c r="C123" s="9">
        <v>49</v>
      </c>
      <c r="D123" s="9">
        <v>933.33299999999997</v>
      </c>
      <c r="E123" s="9">
        <v>392.66699999999997</v>
      </c>
      <c r="G123" s="9">
        <v>913.33299999999997</v>
      </c>
      <c r="H123" s="9">
        <v>362</v>
      </c>
      <c r="M123" s="9">
        <v>941.5</v>
      </c>
      <c r="N123" s="9">
        <v>439</v>
      </c>
      <c r="P123" s="9">
        <v>882</v>
      </c>
      <c r="Q123" s="9">
        <v>444</v>
      </c>
      <c r="S123" s="4">
        <f t="shared" si="130"/>
        <v>66.513661435840419</v>
      </c>
      <c r="T123" s="4">
        <f t="shared" si="131"/>
        <v>27.983281310129559</v>
      </c>
      <c r="V123" s="4">
        <f t="shared" si="132"/>
        <v>65.088368181753395</v>
      </c>
      <c r="W123" s="4">
        <f t="shared" si="133"/>
        <v>25.797807898975215</v>
      </c>
      <c r="Y123" s="4" t="str">
        <f t="shared" si="134"/>
        <v>nan</v>
      </c>
      <c r="Z123" s="4" t="str">
        <f t="shared" si="135"/>
        <v>nan</v>
      </c>
      <c r="AB123" s="4">
        <f t="shared" si="136"/>
        <v>67.095679936146865</v>
      </c>
      <c r="AC123" s="4">
        <f t="shared" si="137"/>
        <v>31.285186927210276</v>
      </c>
      <c r="AE123" s="4">
        <f t="shared" si="138"/>
        <v>62.855432505237957</v>
      </c>
      <c r="AF123" s="4">
        <f t="shared" si="139"/>
        <v>31.641510240732032</v>
      </c>
      <c r="AH123" s="37">
        <f t="shared" si="140"/>
        <v>2.6091674708628001</v>
      </c>
      <c r="AI123" s="37">
        <f t="shared" si="141"/>
        <v>3.3528087089495808</v>
      </c>
      <c r="AJ123" s="37">
        <f t="shared" si="142"/>
        <v>5.173516967923633</v>
      </c>
      <c r="AL123" s="20">
        <v>0.38400000000000001</v>
      </c>
      <c r="AM123" s="37">
        <f t="shared" si="143"/>
        <v>56.888942996570592</v>
      </c>
      <c r="AN123" s="37" t="str">
        <f t="shared" si="144"/>
        <v>nan</v>
      </c>
      <c r="AO123" s="37">
        <f t="shared" si="116"/>
        <v>56.888942996570592</v>
      </c>
      <c r="AP123" s="37">
        <f t="shared" si="117"/>
        <v>80.003307755232569</v>
      </c>
      <c r="AQ123" s="37">
        <f t="shared" si="145"/>
        <v>-45.000000000000085</v>
      </c>
      <c r="AS123" s="19">
        <v>0.38400000000000001</v>
      </c>
      <c r="AT123" s="4">
        <f>AO123</f>
        <v>56.888942996570592</v>
      </c>
      <c r="AU123" s="11">
        <v>55.154609740665393</v>
      </c>
      <c r="AV123" s="11">
        <v>3139.564024140233</v>
      </c>
      <c r="AW123" s="11">
        <v>-214963.79454506095</v>
      </c>
      <c r="AX123" s="4">
        <f t="shared" si="118"/>
        <v>54.795729298409803</v>
      </c>
      <c r="AY123" s="4">
        <f t="shared" si="119"/>
        <v>-3751.8259873919405</v>
      </c>
      <c r="BA123" s="4">
        <f t="shared" si="146"/>
        <v>80.003307755232569</v>
      </c>
      <c r="BB123" s="11">
        <v>71.710763126007734</v>
      </c>
      <c r="BC123" s="11">
        <v>2642.2137965776296</v>
      </c>
      <c r="BD123" s="11">
        <v>-198004.7017320313</v>
      </c>
      <c r="BE123" s="4">
        <f t="shared" si="120"/>
        <v>46.115330291899319</v>
      </c>
      <c r="BF123" s="4">
        <f t="shared" si="121"/>
        <v>-3455.8339796532659</v>
      </c>
      <c r="BH123" s="4">
        <f t="shared" si="147"/>
        <v>-45.000000000000085</v>
      </c>
      <c r="BI123" s="11">
        <v>-45.390269303394469</v>
      </c>
      <c r="BJ123" s="11">
        <v>1001.3407150569839</v>
      </c>
      <c r="BK123" s="11">
        <v>61095.184290641359</v>
      </c>
      <c r="BL123" s="4">
        <f t="shared" si="122"/>
        <v>17.476692412018728</v>
      </c>
      <c r="BM123" s="4">
        <f t="shared" si="123"/>
        <v>1066.3121229844082</v>
      </c>
      <c r="BN123" s="4">
        <f t="shared" si="124"/>
        <v>24.069515839275372</v>
      </c>
      <c r="BO123" s="4">
        <f t="shared" si="125"/>
        <v>8.5198338626454213E-3</v>
      </c>
      <c r="BP123" s="4">
        <f t="shared" si="126"/>
        <v>2.4544075540369397</v>
      </c>
    </row>
    <row r="124" spans="1:68" x14ac:dyDescent="0.3">
      <c r="A124" s="9">
        <v>15</v>
      </c>
      <c r="B124" s="9" t="s">
        <v>125</v>
      </c>
      <c r="C124" s="9">
        <v>50</v>
      </c>
      <c r="D124" s="9">
        <v>939.33299999999997</v>
      </c>
      <c r="E124" s="9">
        <v>396</v>
      </c>
      <c r="G124" s="9">
        <v>926</v>
      </c>
      <c r="H124" s="9">
        <v>352.66699999999997</v>
      </c>
      <c r="M124" s="9">
        <v>929.5</v>
      </c>
      <c r="N124" s="9">
        <v>442.5</v>
      </c>
      <c r="P124" s="9">
        <v>879</v>
      </c>
      <c r="Q124" s="9">
        <v>439.5</v>
      </c>
      <c r="S124" s="4">
        <f t="shared" si="130"/>
        <v>66.941249412066526</v>
      </c>
      <c r="T124" s="4">
        <f t="shared" si="131"/>
        <v>28.220806430923162</v>
      </c>
      <c r="V124" s="4">
        <f t="shared" si="132"/>
        <v>65.991077664229422</v>
      </c>
      <c r="W124" s="4">
        <f t="shared" si="133"/>
        <v>25.132694801955502</v>
      </c>
      <c r="Y124" s="4" t="str">
        <f t="shared" si="134"/>
        <v>nan</v>
      </c>
      <c r="Z124" s="4" t="str">
        <f t="shared" si="135"/>
        <v>nan</v>
      </c>
      <c r="AB124" s="4">
        <f t="shared" si="136"/>
        <v>66.240503983694651</v>
      </c>
      <c r="AC124" s="4">
        <f t="shared" si="137"/>
        <v>31.534613246675505</v>
      </c>
      <c r="AE124" s="4">
        <f t="shared" si="138"/>
        <v>62.641638517124903</v>
      </c>
      <c r="AF124" s="4">
        <f t="shared" si="139"/>
        <v>31.320819258562452</v>
      </c>
      <c r="AH124" s="37">
        <f t="shared" si="140"/>
        <v>3.2309843365997781</v>
      </c>
      <c r="AI124" s="37">
        <f t="shared" si="141"/>
        <v>3.3870872099062885</v>
      </c>
      <c r="AJ124" s="37">
        <f t="shared" si="142"/>
        <v>5.3006351864119878</v>
      </c>
      <c r="AL124" s="20">
        <v>0.39200000000000002</v>
      </c>
      <c r="AM124" s="37">
        <f t="shared" si="143"/>
        <v>72.897549769733914</v>
      </c>
      <c r="AN124" s="37" t="str">
        <f t="shared" si="144"/>
        <v>nan</v>
      </c>
      <c r="AO124" s="37">
        <f t="shared" si="116"/>
        <v>72.897549769733914</v>
      </c>
      <c r="AP124" s="38">
        <f>(ATAN((T124-AC124)/((IF(S124=AB124,S124+0.0001,S124))-AB124))*(180/PI()))*-1</f>
        <v>78.059996106551793</v>
      </c>
      <c r="AQ124" s="37">
        <f t="shared" si="145"/>
        <v>-35.791545566340012</v>
      </c>
      <c r="AS124" s="19">
        <v>0.39200000000000002</v>
      </c>
      <c r="AT124" s="4">
        <f>AO124</f>
        <v>72.897549769733914</v>
      </c>
      <c r="AU124" s="11">
        <v>71.957916252529145</v>
      </c>
      <c r="AV124" s="11">
        <v>725.35547903491909</v>
      </c>
      <c r="AW124" s="11">
        <v>-309884.79637025617</v>
      </c>
      <c r="AX124" s="4">
        <f t="shared" si="118"/>
        <v>12.659841356540039</v>
      </c>
      <c r="AY124" s="4">
        <f t="shared" si="119"/>
        <v>-5408.5099985331444</v>
      </c>
      <c r="BA124" s="4">
        <f t="shared" si="146"/>
        <v>78.059996106551793</v>
      </c>
      <c r="BB124" s="11">
        <v>84.34775462179897</v>
      </c>
      <c r="BC124" s="11">
        <v>826.83383101870186</v>
      </c>
      <c r="BD124" s="11">
        <v>-213670.77813014539</v>
      </c>
      <c r="BE124" s="4">
        <f t="shared" si="120"/>
        <v>14.430972718154768</v>
      </c>
      <c r="BF124" s="4">
        <f t="shared" si="121"/>
        <v>-3729.2585936693308</v>
      </c>
      <c r="BH124" s="4">
        <f t="shared" si="147"/>
        <v>-35.791545566340012</v>
      </c>
      <c r="BI124" s="11">
        <v>-35.48835203626745</v>
      </c>
      <c r="BJ124" s="11">
        <v>1175.8739855156555</v>
      </c>
      <c r="BK124" s="11">
        <v>-899.01561665186932</v>
      </c>
      <c r="BL124" s="4">
        <f t="shared" si="122"/>
        <v>20.522872635796301</v>
      </c>
      <c r="BM124" s="4">
        <f t="shared" si="123"/>
        <v>-15.690782537422283</v>
      </c>
      <c r="BN124" s="4">
        <f t="shared" si="124"/>
        <v>9.1461261772247369</v>
      </c>
      <c r="BO124" s="4">
        <f t="shared" si="125"/>
        <v>-1.2536935247400404E-4</v>
      </c>
      <c r="BP124" s="4">
        <f t="shared" si="126"/>
        <v>0.93264531490597746</v>
      </c>
    </row>
    <row r="125" spans="1:68" x14ac:dyDescent="0.3">
      <c r="A125" s="9">
        <v>18</v>
      </c>
      <c r="B125" s="9" t="s">
        <v>128</v>
      </c>
      <c r="C125" s="9">
        <v>51</v>
      </c>
      <c r="D125" s="9">
        <v>939.33299999999997</v>
      </c>
      <c r="E125" s="9">
        <v>395.33300000000003</v>
      </c>
      <c r="G125" s="9">
        <v>920.66700000000003</v>
      </c>
      <c r="H125" s="9">
        <v>353.33300000000003</v>
      </c>
      <c r="M125" s="9">
        <v>931</v>
      </c>
      <c r="N125" s="9">
        <v>442</v>
      </c>
      <c r="P125" s="9">
        <v>876</v>
      </c>
      <c r="Q125" s="9">
        <v>425</v>
      </c>
      <c r="S125" s="4">
        <f t="shared" si="130"/>
        <v>66.941249412066526</v>
      </c>
      <c r="T125" s="4">
        <f t="shared" si="131"/>
        <v>28.173272900899363</v>
      </c>
      <c r="V125" s="4">
        <f t="shared" si="132"/>
        <v>65.611023218027114</v>
      </c>
      <c r="W125" s="4">
        <f t="shared" si="133"/>
        <v>25.180157067316603</v>
      </c>
      <c r="Y125" s="4" t="str">
        <f t="shared" si="134"/>
        <v>nan</v>
      </c>
      <c r="Z125" s="4" t="str">
        <f t="shared" si="135"/>
        <v>nan</v>
      </c>
      <c r="AB125" s="4">
        <f t="shared" si="136"/>
        <v>66.347400977751178</v>
      </c>
      <c r="AC125" s="4">
        <f t="shared" si="137"/>
        <v>31.49898091532333</v>
      </c>
      <c r="AE125" s="4">
        <f t="shared" si="138"/>
        <v>62.427844529011843</v>
      </c>
      <c r="AF125" s="4">
        <f t="shared" si="139"/>
        <v>30.287481649349356</v>
      </c>
      <c r="AH125" s="37">
        <f t="shared" si="140"/>
        <v>3.2753998413250858</v>
      </c>
      <c r="AI125" s="37">
        <f t="shared" si="141"/>
        <v>3.3783116730317517</v>
      </c>
      <c r="AJ125" s="37">
        <f t="shared" si="142"/>
        <v>4.9840447701043322</v>
      </c>
      <c r="AL125" s="20">
        <v>0.4</v>
      </c>
      <c r="AM125" s="37">
        <f t="shared" si="143"/>
        <v>66.03827047321785</v>
      </c>
      <c r="AN125" s="37" t="str">
        <f t="shared" si="144"/>
        <v>nan</v>
      </c>
      <c r="AO125" s="37">
        <f t="shared" si="116"/>
        <v>66.03827047321785</v>
      </c>
      <c r="AP125" s="38">
        <f>(ATAN((T125-AC125)/((IF(S125=AB125,S125+0.0001,S125))-AB125))*(180/PI()))*-1</f>
        <v>79.875795773520323</v>
      </c>
      <c r="AQ125" s="37">
        <f t="shared" si="145"/>
        <v>-25.099744001269798</v>
      </c>
      <c r="AS125" s="19">
        <v>0.4</v>
      </c>
      <c r="AT125" s="4">
        <f>AO125</f>
        <v>66.03827047321785</v>
      </c>
      <c r="AU125" s="11">
        <v>66.760297956464683</v>
      </c>
      <c r="AV125" s="11">
        <v>-1818.5929532836738</v>
      </c>
      <c r="AW125" s="11">
        <v>-270226.30940032366</v>
      </c>
      <c r="AX125" s="4">
        <f t="shared" si="118"/>
        <v>-31.74043478836753</v>
      </c>
      <c r="AY125" s="4">
        <f t="shared" si="119"/>
        <v>-4716.3388245485521</v>
      </c>
      <c r="BA125" s="4">
        <f t="shared" si="146"/>
        <v>79.875795773520323</v>
      </c>
      <c r="BB125" s="11">
        <v>84.940105050666958</v>
      </c>
      <c r="BC125" s="11">
        <v>-776.51881588577464</v>
      </c>
      <c r="BD125" s="11">
        <v>-218894.72911943094</v>
      </c>
      <c r="BE125" s="4">
        <f t="shared" si="120"/>
        <v>-13.552810040894416</v>
      </c>
      <c r="BF125" s="4">
        <f t="shared" si="121"/>
        <v>-3820.4337383951788</v>
      </c>
      <c r="BH125" s="4">
        <f t="shared" si="147"/>
        <v>-25.099744001269798</v>
      </c>
      <c r="BI125" s="11">
        <v>-26.576284641527703</v>
      </c>
      <c r="BJ125" s="11">
        <v>986.95646450733875</v>
      </c>
      <c r="BK125" s="11">
        <v>-24766.08984004975</v>
      </c>
      <c r="BL125" s="4">
        <f t="shared" si="122"/>
        <v>17.225639879495617</v>
      </c>
      <c r="BM125" s="4">
        <f t="shared" si="123"/>
        <v>-432.24981055358404</v>
      </c>
      <c r="BN125" s="4">
        <f t="shared" si="124"/>
        <v>11.377180684467055</v>
      </c>
      <c r="BO125" s="4">
        <f t="shared" si="125"/>
        <v>-3.4536759863231362E-3</v>
      </c>
      <c r="BP125" s="4">
        <f t="shared" si="126"/>
        <v>1.1601495602181493</v>
      </c>
    </row>
    <row r="126" spans="1:68" x14ac:dyDescent="0.3">
      <c r="A126" s="9">
        <v>61</v>
      </c>
      <c r="B126" s="9" t="s">
        <v>171</v>
      </c>
      <c r="C126" s="9">
        <v>52</v>
      </c>
      <c r="D126" s="9">
        <v>936</v>
      </c>
      <c r="E126" s="9">
        <v>390</v>
      </c>
      <c r="G126" s="9">
        <v>904</v>
      </c>
      <c r="H126" s="9">
        <v>359.33300000000003</v>
      </c>
      <c r="M126" s="9">
        <v>932.5</v>
      </c>
      <c r="N126" s="9">
        <v>444</v>
      </c>
      <c r="P126" s="9">
        <v>882</v>
      </c>
      <c r="Q126" s="9">
        <v>410.5</v>
      </c>
      <c r="S126" s="4">
        <f t="shared" si="130"/>
        <v>66.703724291272934</v>
      </c>
      <c r="T126" s="4">
        <f t="shared" si="131"/>
        <v>27.793218454697055</v>
      </c>
      <c r="V126" s="4">
        <f t="shared" si="132"/>
        <v>64.423255084733682</v>
      </c>
      <c r="W126" s="4">
        <f t="shared" si="133"/>
        <v>25.60774504354271</v>
      </c>
      <c r="Y126" s="4" t="str">
        <f t="shared" si="134"/>
        <v>nan</v>
      </c>
      <c r="Z126" s="4" t="str">
        <f t="shared" si="135"/>
        <v>nan</v>
      </c>
      <c r="AB126" s="4">
        <f t="shared" si="136"/>
        <v>66.454297971807705</v>
      </c>
      <c r="AC126" s="4">
        <f t="shared" si="137"/>
        <v>31.641510240732032</v>
      </c>
      <c r="AE126" s="4">
        <f t="shared" si="138"/>
        <v>62.855432505237957</v>
      </c>
      <c r="AF126" s="4">
        <f t="shared" si="139"/>
        <v>29.254144040136261</v>
      </c>
      <c r="AH126" s="37">
        <f t="shared" si="140"/>
        <v>3.1586126436833575</v>
      </c>
      <c r="AI126" s="37">
        <f t="shared" si="141"/>
        <v>3.8563665748092784</v>
      </c>
      <c r="AJ126" s="37">
        <f t="shared" si="142"/>
        <v>4.1162669054199048</v>
      </c>
      <c r="AL126" s="20">
        <v>0.40800000000000003</v>
      </c>
      <c r="AM126" s="37">
        <f t="shared" si="143"/>
        <v>43.781435871554784</v>
      </c>
      <c r="AN126" s="37" t="str">
        <f t="shared" si="144"/>
        <v>nan</v>
      </c>
      <c r="AO126" s="37">
        <f t="shared" si="116"/>
        <v>43.781435871554784</v>
      </c>
      <c r="AP126" s="38">
        <f>(ATAN((T126-AC126)/((IF(S126=AB126,S126+0.0001,S126))-AB126))*(180/PI()))*-1</f>
        <v>86.291571842869558</v>
      </c>
      <c r="AQ126" s="37">
        <f t="shared" si="145"/>
        <v>-20.78824568903034</v>
      </c>
      <c r="AS126" s="19">
        <v>0.40800000000000003</v>
      </c>
      <c r="AT126" s="4">
        <f>AO126</f>
        <v>43.781435871554784</v>
      </c>
      <c r="AU126" s="11">
        <v>42.86042761793388</v>
      </c>
      <c r="AV126" s="11">
        <v>-3598.2656767312355</v>
      </c>
      <c r="AW126" s="11">
        <v>-122145.12258703966</v>
      </c>
      <c r="AX126" s="4">
        <f t="shared" si="118"/>
        <v>-62.801583420461974</v>
      </c>
      <c r="AY126" s="4">
        <f t="shared" si="119"/>
        <v>-2131.8345543959367</v>
      </c>
      <c r="BA126" s="4">
        <f t="shared" si="146"/>
        <v>86.291571842869558</v>
      </c>
      <c r="BB126" s="11">
        <v>71.923452977503942</v>
      </c>
      <c r="BC126" s="11">
        <v>-2675.482001243261</v>
      </c>
      <c r="BD126" s="11">
        <v>-204554.69575848494</v>
      </c>
      <c r="BE126" s="4">
        <f t="shared" si="120"/>
        <v>-46.69596999954193</v>
      </c>
      <c r="BF126" s="4">
        <f t="shared" si="121"/>
        <v>-3570.1529414008423</v>
      </c>
      <c r="BH126" s="4">
        <f t="shared" si="147"/>
        <v>-20.78824568903034</v>
      </c>
      <c r="BI126" s="11">
        <v>-19.697047854103364</v>
      </c>
      <c r="BJ126" s="11">
        <v>779.61652925364115</v>
      </c>
      <c r="BK126" s="11">
        <v>-34679.16487023481</v>
      </c>
      <c r="BL126" s="4">
        <f t="shared" si="122"/>
        <v>13.606875338446729</v>
      </c>
      <c r="BM126" s="4">
        <f t="shared" si="123"/>
        <v>-605.26560882754961</v>
      </c>
      <c r="BN126" s="4">
        <f t="shared" si="124"/>
        <v>13.735018209849816</v>
      </c>
      <c r="BO126" s="4">
        <f t="shared" si="125"/>
        <v>-4.8360722145321215E-3</v>
      </c>
      <c r="BP126" s="4">
        <f t="shared" si="126"/>
        <v>1.4005820754434093</v>
      </c>
    </row>
    <row r="127" spans="1:68" x14ac:dyDescent="0.3">
      <c r="A127" s="9">
        <v>30</v>
      </c>
      <c r="B127" s="9" t="s">
        <v>140</v>
      </c>
      <c r="C127" s="9">
        <v>53</v>
      </c>
      <c r="D127" s="9">
        <v>921.33299999999997</v>
      </c>
      <c r="E127" s="9">
        <v>390.66699999999997</v>
      </c>
      <c r="M127" s="9">
        <v>962</v>
      </c>
      <c r="N127" s="9">
        <v>414</v>
      </c>
      <c r="P127" s="9">
        <v>884</v>
      </c>
      <c r="Q127" s="9">
        <v>401</v>
      </c>
      <c r="S127" s="4">
        <f t="shared" si="130"/>
        <v>65.658485483388205</v>
      </c>
      <c r="T127" s="4">
        <f t="shared" si="131"/>
        <v>27.840751984720857</v>
      </c>
      <c r="V127" s="4" t="str">
        <f t="shared" si="132"/>
        <v>nan</v>
      </c>
      <c r="W127" s="4" t="str">
        <f t="shared" si="133"/>
        <v>nan</v>
      </c>
      <c r="Y127" s="4" t="str">
        <f t="shared" si="134"/>
        <v>nan</v>
      </c>
      <c r="Z127" s="4" t="str">
        <f t="shared" si="135"/>
        <v>nan</v>
      </c>
      <c r="AB127" s="4">
        <f t="shared" si="136"/>
        <v>68.556605521586064</v>
      </c>
      <c r="AC127" s="4">
        <f t="shared" si="137"/>
        <v>29.50357035960149</v>
      </c>
      <c r="AE127" s="4">
        <f t="shared" si="138"/>
        <v>62.997961830646659</v>
      </c>
      <c r="AF127" s="4">
        <f t="shared" si="139"/>
        <v>28.577129744444921</v>
      </c>
      <c r="AH127" s="37"/>
      <c r="AI127" s="37">
        <f t="shared" si="141"/>
        <v>3.3412669309177669</v>
      </c>
      <c r="AJ127" s="37">
        <f t="shared" si="142"/>
        <v>2.7605503639335125</v>
      </c>
      <c r="AL127" s="20">
        <v>0.41600000000000004</v>
      </c>
      <c r="AM127" s="37" t="str">
        <f t="shared" si="143"/>
        <v>nan</v>
      </c>
      <c r="AN127" s="37" t="str">
        <f t="shared" si="144"/>
        <v>nan</v>
      </c>
      <c r="AO127" s="37"/>
      <c r="AP127" s="37">
        <f t="shared" si="117"/>
        <v>29.845375906382127</v>
      </c>
      <c r="AQ127" s="37">
        <f t="shared" si="145"/>
        <v>-15.470984514481128</v>
      </c>
      <c r="AS127" s="19">
        <v>0.41600000000000004</v>
      </c>
      <c r="AT127" s="4">
        <f>AVERAGE(AT126,AT128)</f>
        <v>11.584507065671385</v>
      </c>
      <c r="BA127" s="4">
        <f t="shared" si="146"/>
        <v>29.845375906382127</v>
      </c>
      <c r="BB127" s="11">
        <v>42.132390997517561</v>
      </c>
      <c r="BC127" s="11">
        <v>-4049.3941034747609</v>
      </c>
      <c r="BD127" s="11">
        <v>-56235.584562927601</v>
      </c>
      <c r="BE127" s="4">
        <f t="shared" si="120"/>
        <v>-70.67525981647853</v>
      </c>
      <c r="BF127" s="4">
        <f t="shared" si="121"/>
        <v>-981.49610740678315</v>
      </c>
      <c r="BH127" s="4">
        <f t="shared" si="147"/>
        <v>-15.470984514481128</v>
      </c>
      <c r="BI127" s="11">
        <v>-14.102419580992676</v>
      </c>
      <c r="BJ127" s="11">
        <v>432.0898002288306</v>
      </c>
      <c r="BK127" s="11">
        <v>-73162.456553046402</v>
      </c>
      <c r="BL127" s="4">
        <f t="shared" si="122"/>
        <v>7.5413896782776417</v>
      </c>
      <c r="BM127" s="4">
        <f t="shared" si="123"/>
        <v>-1276.9257556979614</v>
      </c>
      <c r="BN127" s="4">
        <f t="shared" si="124"/>
        <v>27.736758629459718</v>
      </c>
      <c r="BO127" s="4">
        <f t="shared" si="125"/>
        <v>-1.0202636788026711E-2</v>
      </c>
      <c r="BP127" s="4">
        <f t="shared" si="126"/>
        <v>2.8283622470527732</v>
      </c>
    </row>
    <row r="128" spans="1:68" x14ac:dyDescent="0.3">
      <c r="A128" s="9">
        <v>26</v>
      </c>
      <c r="B128" s="9" t="s">
        <v>136</v>
      </c>
      <c r="C128" s="9">
        <v>54</v>
      </c>
      <c r="D128" s="9">
        <v>928</v>
      </c>
      <c r="E128" s="9">
        <v>388</v>
      </c>
      <c r="J128" s="9">
        <v>915.5</v>
      </c>
      <c r="K128" s="9">
        <v>347.5</v>
      </c>
      <c r="M128" s="9">
        <v>967.5</v>
      </c>
      <c r="N128" s="9">
        <v>399</v>
      </c>
      <c r="P128" s="9">
        <v>887.5</v>
      </c>
      <c r="Q128" s="9">
        <v>396</v>
      </c>
      <c r="S128" s="4">
        <f t="shared" si="130"/>
        <v>66.133606989638125</v>
      </c>
      <c r="T128" s="4">
        <f t="shared" si="131"/>
        <v>27.650689129288352</v>
      </c>
      <c r="V128" s="4" t="str">
        <f t="shared" si="132"/>
        <v>nan</v>
      </c>
      <c r="W128" s="4" t="str">
        <f t="shared" si="133"/>
        <v>nan</v>
      </c>
      <c r="Y128" s="4">
        <f t="shared" si="134"/>
        <v>65.242798705833721</v>
      </c>
      <c r="Z128" s="4">
        <f t="shared" si="135"/>
        <v>24.764470289762119</v>
      </c>
      <c r="AB128" s="4">
        <f t="shared" si="136"/>
        <v>68.948561166459996</v>
      </c>
      <c r="AC128" s="4">
        <f t="shared" si="137"/>
        <v>28.434600419036219</v>
      </c>
      <c r="AE128" s="4">
        <f t="shared" si="138"/>
        <v>63.247388150111888</v>
      </c>
      <c r="AF128" s="4">
        <f t="shared" si="139"/>
        <v>28.220806430923162</v>
      </c>
      <c r="AH128" s="37"/>
      <c r="AI128" s="37">
        <f t="shared" si="141"/>
        <v>2.9220684331139579</v>
      </c>
      <c r="AJ128" s="37">
        <f t="shared" si="142"/>
        <v>2.9419879209914392</v>
      </c>
      <c r="AL128" s="20">
        <v>0.42399999999999999</v>
      </c>
      <c r="AM128" s="37" t="str">
        <f t="shared" si="143"/>
        <v>nan</v>
      </c>
      <c r="AN128" s="37">
        <f t="shared" si="144"/>
        <v>72.84757825978798</v>
      </c>
      <c r="AO128" s="37">
        <f t="shared" si="116"/>
        <v>-20.612421740212014</v>
      </c>
      <c r="AP128" s="37">
        <f t="shared" si="117"/>
        <v>15.561510325328554</v>
      </c>
      <c r="AQ128" s="37">
        <f t="shared" si="145"/>
        <v>-11.173838241814678</v>
      </c>
      <c r="AS128" s="19">
        <v>0.42399999999999999</v>
      </c>
      <c r="AT128" s="4">
        <f>AO128</f>
        <v>-20.612421740212014</v>
      </c>
      <c r="AU128" s="11">
        <v>-17.506215369353598</v>
      </c>
      <c r="AV128" s="11">
        <v>-1846.0020776029426</v>
      </c>
      <c r="AW128" s="11">
        <v>304562.16747697315</v>
      </c>
      <c r="AX128" s="4">
        <f t="shared" si="118"/>
        <v>-32.218814252827222</v>
      </c>
      <c r="AY128" s="4">
        <f t="shared" si="119"/>
        <v>5315.6125994835738</v>
      </c>
      <c r="BA128" s="4">
        <f t="shared" si="146"/>
        <v>15.561510325328554</v>
      </c>
      <c r="BB128" s="11">
        <v>7.1331442445333844</v>
      </c>
      <c r="BC128" s="11">
        <v>-3575.2513969868537</v>
      </c>
      <c r="BD128" s="11">
        <v>188035.83525438464</v>
      </c>
      <c r="BE128" s="4">
        <f t="shared" si="120"/>
        <v>-62.399908463947469</v>
      </c>
      <c r="BF128" s="4">
        <f t="shared" si="121"/>
        <v>3281.8444369266417</v>
      </c>
      <c r="BH128" s="4">
        <f t="shared" si="147"/>
        <v>-11.173838241814678</v>
      </c>
      <c r="BI128" s="11">
        <v>-12.783610722071446</v>
      </c>
      <c r="BJ128" s="11">
        <v>-390.98283119558477</v>
      </c>
      <c r="BK128" s="11">
        <v>-109069.97646571022</v>
      </c>
      <c r="BL128" s="4">
        <f t="shared" si="122"/>
        <v>-6.8239377231321514</v>
      </c>
      <c r="BM128" s="4">
        <f t="shared" si="123"/>
        <v>-1903.6302043993719</v>
      </c>
      <c r="BN128" s="4">
        <f t="shared" si="124"/>
        <v>41.321132702071374</v>
      </c>
      <c r="BO128" s="4">
        <f t="shared" si="125"/>
        <v>-1.5210005333150981E-2</v>
      </c>
      <c r="BP128" s="4">
        <f t="shared" si="126"/>
        <v>4.2135828955826673</v>
      </c>
    </row>
    <row r="129" spans="1:69" x14ac:dyDescent="0.3">
      <c r="A129" s="9">
        <v>11</v>
      </c>
      <c r="B129" s="9" t="s">
        <v>121</v>
      </c>
      <c r="C129" s="9">
        <v>55</v>
      </c>
      <c r="D129" s="9">
        <v>920.66700000000003</v>
      </c>
      <c r="E129" s="9">
        <v>386</v>
      </c>
      <c r="J129" s="9">
        <v>904</v>
      </c>
      <c r="K129" s="9">
        <v>344</v>
      </c>
      <c r="M129" s="9">
        <v>969.5</v>
      </c>
      <c r="N129" s="9">
        <v>369</v>
      </c>
      <c r="P129" s="9">
        <v>889.5</v>
      </c>
      <c r="Q129" s="9">
        <v>396</v>
      </c>
      <c r="S129" s="4">
        <f t="shared" si="130"/>
        <v>65.611023218027114</v>
      </c>
      <c r="T129" s="4">
        <f t="shared" si="131"/>
        <v>27.50815980387965</v>
      </c>
      <c r="V129" s="4" t="str">
        <f t="shared" si="132"/>
        <v>nan</v>
      </c>
      <c r="W129" s="4" t="str">
        <f t="shared" si="133"/>
        <v>nan</v>
      </c>
      <c r="Y129" s="4">
        <f t="shared" si="134"/>
        <v>64.423255084733682</v>
      </c>
      <c r="Z129" s="4">
        <f t="shared" si="135"/>
        <v>24.51504397029689</v>
      </c>
      <c r="AB129" s="4">
        <f t="shared" si="136"/>
        <v>69.091090491868698</v>
      </c>
      <c r="AC129" s="4">
        <f t="shared" si="137"/>
        <v>26.296660537905677</v>
      </c>
      <c r="AE129" s="4">
        <f t="shared" si="138"/>
        <v>63.389917475520591</v>
      </c>
      <c r="AF129" s="4">
        <f t="shared" si="139"/>
        <v>28.220806430923162</v>
      </c>
      <c r="AH129" s="37"/>
      <c r="AI129" s="37">
        <f t="shared" si="141"/>
        <v>3.6849150196332441</v>
      </c>
      <c r="AJ129" s="37">
        <f t="shared" si="142"/>
        <v>2.3326328331805564</v>
      </c>
      <c r="AL129" s="20">
        <v>0.432</v>
      </c>
      <c r="AM129" s="37" t="str">
        <f t="shared" si="143"/>
        <v>nan</v>
      </c>
      <c r="AN129" s="37">
        <f t="shared" si="144"/>
        <v>68.355171996389984</v>
      </c>
      <c r="AO129" s="37">
        <f t="shared" si="116"/>
        <v>-25.10482800361001</v>
      </c>
      <c r="AP129" s="37">
        <f t="shared" si="117"/>
        <v>-19.194297104838469</v>
      </c>
      <c r="AQ129" s="37">
        <f t="shared" si="145"/>
        <v>-17.788951765915691</v>
      </c>
      <c r="AS129" s="19">
        <v>0.432</v>
      </c>
      <c r="AT129" s="4">
        <f>AO129</f>
        <v>-25.10482800361001</v>
      </c>
      <c r="AU129" s="11">
        <v>-20.347990250303642</v>
      </c>
      <c r="AV129" s="11">
        <v>1100.0799035847772</v>
      </c>
      <c r="AW129" s="11">
        <v>298890.95367851359</v>
      </c>
      <c r="AX129" s="4">
        <f t="shared" si="118"/>
        <v>19.200016352576132</v>
      </c>
      <c r="AY129" s="4">
        <f t="shared" si="119"/>
        <v>5216.6312461159205</v>
      </c>
      <c r="BA129" s="4">
        <f t="shared" si="146"/>
        <v>-19.194297104838469</v>
      </c>
      <c r="BB129" s="11">
        <v>-15.071634071317362</v>
      </c>
      <c r="BC129" s="11">
        <v>-1040.8205965050399</v>
      </c>
      <c r="BD129" s="11">
        <v>379266.9137818492</v>
      </c>
      <c r="BE129" s="4">
        <f t="shared" si="120"/>
        <v>-18.165746331584334</v>
      </c>
      <c r="BF129" s="4">
        <f t="shared" si="121"/>
        <v>6619.4563893707291</v>
      </c>
      <c r="BH129" s="4">
        <f t="shared" si="147"/>
        <v>-17.788951765915691</v>
      </c>
      <c r="BI129" s="11">
        <v>-20.358145177253039</v>
      </c>
      <c r="BJ129" s="11">
        <v>-1313.0299061112671</v>
      </c>
      <c r="BK129" s="11">
        <v>-69416.665016803148</v>
      </c>
      <c r="BL129" s="4">
        <f t="shared" si="122"/>
        <v>-22.916695038793627</v>
      </c>
      <c r="BM129" s="4">
        <f t="shared" si="123"/>
        <v>-1211.5493602971801</v>
      </c>
      <c r="BN129" s="4">
        <f t="shared" si="124"/>
        <v>28.654359384408263</v>
      </c>
      <c r="BO129" s="4">
        <f t="shared" si="125"/>
        <v>-9.6802793887744692E-3</v>
      </c>
      <c r="BP129" s="4">
        <f t="shared" si="126"/>
        <v>2.9219314837409804</v>
      </c>
    </row>
    <row r="130" spans="1:69" x14ac:dyDescent="0.3">
      <c r="A130" s="9">
        <v>3</v>
      </c>
      <c r="B130" s="9" t="s">
        <v>113</v>
      </c>
      <c r="C130" s="9">
        <v>56</v>
      </c>
      <c r="D130" s="9">
        <v>916.66700000000003</v>
      </c>
      <c r="E130" s="9">
        <v>380</v>
      </c>
      <c r="J130" s="9">
        <v>917.5</v>
      </c>
      <c r="K130" s="9">
        <v>345</v>
      </c>
      <c r="M130" s="9">
        <v>972</v>
      </c>
      <c r="N130" s="9">
        <v>367.5</v>
      </c>
      <c r="P130" s="9">
        <v>886.5</v>
      </c>
      <c r="Q130" s="9">
        <v>403</v>
      </c>
      <c r="S130" s="4">
        <f t="shared" si="130"/>
        <v>65.325964567209709</v>
      </c>
      <c r="T130" s="4">
        <f t="shared" si="131"/>
        <v>27.080571827653539</v>
      </c>
      <c r="V130" s="4" t="str">
        <f t="shared" si="132"/>
        <v>nan</v>
      </c>
      <c r="W130" s="4" t="str">
        <f t="shared" si="133"/>
        <v>nan</v>
      </c>
      <c r="Y130" s="4">
        <f t="shared" si="134"/>
        <v>65.385328031242423</v>
      </c>
      <c r="Z130" s="4">
        <f t="shared" si="135"/>
        <v>24.586308633001241</v>
      </c>
      <c r="AB130" s="4">
        <f t="shared" si="136"/>
        <v>69.269252148629576</v>
      </c>
      <c r="AC130" s="4">
        <f t="shared" si="137"/>
        <v>26.189763543849146</v>
      </c>
      <c r="AE130" s="4">
        <f t="shared" si="138"/>
        <v>63.176123487407537</v>
      </c>
      <c r="AF130" s="4">
        <f t="shared" si="139"/>
        <v>28.719659069853623</v>
      </c>
      <c r="AH130" s="37"/>
      <c r="AI130" s="37">
        <f t="shared" si="141"/>
        <v>4.0426546164957831</v>
      </c>
      <c r="AJ130" s="37">
        <f t="shared" si="142"/>
        <v>2.7034096352473198</v>
      </c>
      <c r="AL130" s="20">
        <v>0.44</v>
      </c>
      <c r="AM130" s="37" t="str">
        <f t="shared" si="143"/>
        <v>nan</v>
      </c>
      <c r="AN130" s="37">
        <f t="shared" si="144"/>
        <v>-88.636617833447715</v>
      </c>
      <c r="AO130" s="37">
        <f t="shared" si="116"/>
        <v>4.8233821665522782</v>
      </c>
      <c r="AP130" s="37">
        <f t="shared" si="117"/>
        <v>-12.729726698943615</v>
      </c>
      <c r="AQ130" s="37">
        <f t="shared" si="145"/>
        <v>-37.322713014533811</v>
      </c>
      <c r="AS130" s="19">
        <v>0.44</v>
      </c>
      <c r="AT130" s="4">
        <f>AO130</f>
        <v>4.8233821665522782</v>
      </c>
      <c r="AU130" s="11">
        <v>9.5063924018701229E-2</v>
      </c>
      <c r="AV130" s="11">
        <v>2936.2534083982105</v>
      </c>
      <c r="AW130" s="11">
        <v>99118.641673699211</v>
      </c>
      <c r="AX130" s="4">
        <f t="shared" si="118"/>
        <v>51.247289649454494</v>
      </c>
      <c r="AY130" s="4">
        <f t="shared" si="119"/>
        <v>1729.9466473105147</v>
      </c>
      <c r="BA130" s="4">
        <f t="shared" si="146"/>
        <v>-12.729726698943615</v>
      </c>
      <c r="BB130" s="11">
        <v>-9.5199860905284641</v>
      </c>
      <c r="BC130" s="11">
        <v>2493.0195117501221</v>
      </c>
      <c r="BD130" s="11">
        <v>356831.29255960468</v>
      </c>
      <c r="BE130" s="4">
        <f t="shared" si="120"/>
        <v>43.511398796501091</v>
      </c>
      <c r="BF130" s="4">
        <f t="shared" si="121"/>
        <v>6227.8809293122476</v>
      </c>
      <c r="BH130" s="4">
        <f t="shared" si="147"/>
        <v>-37.322713014533811</v>
      </c>
      <c r="BI130" s="11">
        <v>-33.792090217700903</v>
      </c>
      <c r="BJ130" s="11">
        <v>-1501.6495242182698</v>
      </c>
      <c r="BK130" s="11">
        <v>24296.361097284782</v>
      </c>
      <c r="BL130" s="4">
        <f t="shared" si="122"/>
        <v>-26.208728408615137</v>
      </c>
      <c r="BM130" s="4">
        <f t="shared" si="123"/>
        <v>424.05149740108186</v>
      </c>
      <c r="BN130" s="4">
        <f t="shared" si="124"/>
        <v>17.517260613799298</v>
      </c>
      <c r="BO130" s="4">
        <f t="shared" si="125"/>
        <v>3.3881714642346439E-3</v>
      </c>
      <c r="BP130" s="4">
        <f t="shared" si="126"/>
        <v>1.7862634655237475</v>
      </c>
    </row>
    <row r="131" spans="1:69" x14ac:dyDescent="0.3">
      <c r="A131" s="9">
        <v>19</v>
      </c>
      <c r="B131" s="9" t="s">
        <v>129</v>
      </c>
      <c r="C131" s="9">
        <v>57</v>
      </c>
      <c r="D131" s="9">
        <v>924.66700000000003</v>
      </c>
      <c r="E131" s="9">
        <v>366</v>
      </c>
      <c r="M131" s="9">
        <v>970.5</v>
      </c>
      <c r="N131" s="9">
        <v>385.5</v>
      </c>
      <c r="S131" s="4">
        <f t="shared" si="130"/>
        <v>65.896081868844519</v>
      </c>
      <c r="T131" s="4">
        <f t="shared" si="131"/>
        <v>26.08286654979262</v>
      </c>
      <c r="V131" s="4" t="str">
        <f t="shared" si="132"/>
        <v>nan</v>
      </c>
      <c r="W131" s="4" t="str">
        <f t="shared" si="133"/>
        <v>nan</v>
      </c>
      <c r="Y131" s="4" t="str">
        <f t="shared" si="134"/>
        <v>nan</v>
      </c>
      <c r="Z131" s="4" t="str">
        <f t="shared" si="135"/>
        <v>nan</v>
      </c>
      <c r="AB131" s="4">
        <f t="shared" si="136"/>
        <v>69.162355154573049</v>
      </c>
      <c r="AC131" s="4">
        <f t="shared" si="137"/>
        <v>27.472527472527474</v>
      </c>
      <c r="AE131" s="4" t="str">
        <f t="shared" si="138"/>
        <v>nan</v>
      </c>
      <c r="AF131" s="4" t="str">
        <f t="shared" si="139"/>
        <v>nan</v>
      </c>
      <c r="AH131" s="37"/>
      <c r="AI131" s="37">
        <f t="shared" si="141"/>
        <v>3.5496054227533711</v>
      </c>
      <c r="AJ131" s="37"/>
      <c r="AL131" s="20">
        <v>0.44800000000000001</v>
      </c>
      <c r="AM131" s="37" t="str">
        <f t="shared" si="143"/>
        <v>nan</v>
      </c>
      <c r="AN131" s="37" t="str">
        <f t="shared" si="144"/>
        <v>nan</v>
      </c>
      <c r="AO131" s="37"/>
      <c r="AP131" s="37">
        <f t="shared" si="117"/>
        <v>23.047697622207156</v>
      </c>
      <c r="AQ131" s="37"/>
      <c r="AS131" s="19">
        <v>0.44800000000000001</v>
      </c>
      <c r="AT131" s="4">
        <f>AVERAGE(AT130,AT132)</f>
        <v>24.911691083276093</v>
      </c>
      <c r="BA131" s="4">
        <f t="shared" si="146"/>
        <v>23.047697622207156</v>
      </c>
      <c r="BB131" s="11">
        <v>24.816680011277757</v>
      </c>
      <c r="BC131" s="11">
        <v>4668.4803556258657</v>
      </c>
      <c r="BD131" s="11">
        <v>72252.927412792982</v>
      </c>
      <c r="BE131" s="4">
        <f t="shared" si="120"/>
        <v>81.480353270347138</v>
      </c>
      <c r="BF131" s="4">
        <f t="shared" si="121"/>
        <v>1261.051477557706</v>
      </c>
      <c r="BH131" s="4">
        <f>AVERAGE(BH130,BH132)</f>
        <v>-43.460331977244358</v>
      </c>
    </row>
    <row r="132" spans="1:69" x14ac:dyDescent="0.3">
      <c r="A132" s="9">
        <v>40</v>
      </c>
      <c r="B132" s="9" t="s">
        <v>150</v>
      </c>
      <c r="C132" s="9">
        <v>58</v>
      </c>
      <c r="D132" s="9">
        <v>938</v>
      </c>
      <c r="E132" s="9">
        <v>358.66699999999997</v>
      </c>
      <c r="G132" s="9">
        <v>907.33299999999997</v>
      </c>
      <c r="H132" s="9">
        <v>328</v>
      </c>
      <c r="M132" s="9">
        <v>953.5</v>
      </c>
      <c r="N132" s="9">
        <v>399</v>
      </c>
      <c r="P132" s="9">
        <v>887.5</v>
      </c>
      <c r="Q132" s="9">
        <v>418</v>
      </c>
      <c r="S132" s="4">
        <f t="shared" si="130"/>
        <v>66.846253616681636</v>
      </c>
      <c r="T132" s="4">
        <f t="shared" si="131"/>
        <v>25.560282778181609</v>
      </c>
      <c r="V132" s="4">
        <f t="shared" si="132"/>
        <v>64.660780205527288</v>
      </c>
      <c r="W132" s="4">
        <f t="shared" si="133"/>
        <v>23.374809367027268</v>
      </c>
      <c r="Y132" s="4" t="str">
        <f t="shared" si="134"/>
        <v>nan</v>
      </c>
      <c r="Z132" s="4" t="str">
        <f t="shared" si="135"/>
        <v>nan</v>
      </c>
      <c r="AB132" s="4">
        <f t="shared" si="136"/>
        <v>67.950855888599079</v>
      </c>
      <c r="AC132" s="4">
        <f t="shared" si="137"/>
        <v>28.434600419036219</v>
      </c>
      <c r="AE132" s="4">
        <f t="shared" si="138"/>
        <v>63.247388150111888</v>
      </c>
      <c r="AF132" s="4">
        <f t="shared" si="139"/>
        <v>29.788629010418894</v>
      </c>
      <c r="AH132" s="37">
        <f t="shared" si="140"/>
        <v>3.0907261382602651</v>
      </c>
      <c r="AI132" s="37">
        <f t="shared" si="141"/>
        <v>3.079260963226921</v>
      </c>
      <c r="AJ132" s="37">
        <f t="shared" si="142"/>
        <v>5.5525439670608225</v>
      </c>
      <c r="AL132" s="20">
        <v>0.45600000000000002</v>
      </c>
      <c r="AM132" s="37">
        <f t="shared" si="143"/>
        <v>44.999999999999908</v>
      </c>
      <c r="AN132" s="37" t="str">
        <f t="shared" si="144"/>
        <v>nan</v>
      </c>
      <c r="AO132" s="37">
        <f t="shared" si="116"/>
        <v>44.999999999999908</v>
      </c>
      <c r="AP132" s="37">
        <f t="shared" si="117"/>
        <v>68.978197428944526</v>
      </c>
      <c r="AQ132" s="37">
        <f t="shared" si="145"/>
        <v>-49.597950939954906</v>
      </c>
      <c r="AS132" s="19">
        <v>0.45600000000000002</v>
      </c>
      <c r="AT132" s="4">
        <f t="shared" ref="AT132:AT138" si="148">AO132</f>
        <v>44.999999999999908</v>
      </c>
      <c r="AU132" s="11">
        <v>43.070717896294084</v>
      </c>
      <c r="AV132" s="11">
        <v>1066.075117790263</v>
      </c>
      <c r="AW132" s="11">
        <v>-202525.28329713785</v>
      </c>
      <c r="AX132" s="4">
        <f t="shared" si="118"/>
        <v>18.606520879026466</v>
      </c>
      <c r="AY132" s="4">
        <f t="shared" si="119"/>
        <v>-3534.7330120693337</v>
      </c>
      <c r="BA132" s="4">
        <f t="shared" si="146"/>
        <v>68.978197428944526</v>
      </c>
      <c r="BB132" s="11">
        <v>65.175703147340087</v>
      </c>
      <c r="BC132" s="11">
        <v>3649.0664052640882</v>
      </c>
      <c r="BD132" s="11">
        <v>-256613.20154168218</v>
      </c>
      <c r="BE132" s="4">
        <f t="shared" si="120"/>
        <v>63.688223395772077</v>
      </c>
      <c r="BF132" s="4">
        <f t="shared" si="121"/>
        <v>-4478.7452709861436</v>
      </c>
      <c r="BH132" s="4">
        <f t="shared" ref="BH132:BH138" si="149">AQ132</f>
        <v>-49.597950939954906</v>
      </c>
      <c r="BI132" s="11">
        <v>-48.580700681569645</v>
      </c>
      <c r="BJ132" s="11">
        <v>-326.28795256825026</v>
      </c>
      <c r="BK132" s="11">
        <v>48402.019957882592</v>
      </c>
      <c r="BL132" s="4">
        <f t="shared" si="122"/>
        <v>-5.6947990819070551</v>
      </c>
      <c r="BM132" s="4">
        <f t="shared" si="123"/>
        <v>844.77461288105849</v>
      </c>
      <c r="BN132" s="4">
        <f t="shared" si="124"/>
        <v>18.345112482480314</v>
      </c>
      <c r="BO132" s="4">
        <f t="shared" si="125"/>
        <v>6.7497491569196572E-3</v>
      </c>
      <c r="BP132" s="4">
        <f t="shared" si="126"/>
        <v>1.8706808627693854</v>
      </c>
    </row>
    <row r="133" spans="1:69" x14ac:dyDescent="0.3">
      <c r="A133" s="9">
        <v>37</v>
      </c>
      <c r="B133" s="9" t="s">
        <v>147</v>
      </c>
      <c r="C133" s="9">
        <v>59</v>
      </c>
      <c r="D133" s="9">
        <v>942.66700000000003</v>
      </c>
      <c r="E133" s="9">
        <v>358</v>
      </c>
      <c r="G133" s="9">
        <v>911.33299999999997</v>
      </c>
      <c r="H133" s="9">
        <v>326</v>
      </c>
      <c r="M133" s="9">
        <v>944</v>
      </c>
      <c r="N133" s="9">
        <v>405</v>
      </c>
      <c r="P133" s="9">
        <v>890</v>
      </c>
      <c r="Q133" s="9">
        <v>417</v>
      </c>
      <c r="S133" s="4">
        <f t="shared" si="130"/>
        <v>67.17884579752284</v>
      </c>
      <c r="T133" s="4">
        <f t="shared" si="131"/>
        <v>25.51274924815781</v>
      </c>
      <c r="V133" s="4">
        <f t="shared" si="132"/>
        <v>64.945838856344693</v>
      </c>
      <c r="W133" s="4">
        <f t="shared" si="133"/>
        <v>23.232280041618562</v>
      </c>
      <c r="Y133" s="4" t="str">
        <f t="shared" si="134"/>
        <v>nan</v>
      </c>
      <c r="Z133" s="4" t="str">
        <f t="shared" si="135"/>
        <v>nan</v>
      </c>
      <c r="AB133" s="4">
        <f t="shared" si="136"/>
        <v>67.273841592907743</v>
      </c>
      <c r="AC133" s="4">
        <f t="shared" si="137"/>
        <v>28.862188395262326</v>
      </c>
      <c r="AE133" s="4">
        <f t="shared" si="138"/>
        <v>63.425549806872766</v>
      </c>
      <c r="AF133" s="4">
        <f t="shared" si="139"/>
        <v>29.717364347714543</v>
      </c>
      <c r="AH133" s="37">
        <f t="shared" si="140"/>
        <v>3.1916860436646224</v>
      </c>
      <c r="AI133" s="37">
        <f t="shared" si="141"/>
        <v>3.3507859975380456</v>
      </c>
      <c r="AJ133" s="37">
        <f t="shared" si="142"/>
        <v>5.6361351056242786</v>
      </c>
      <c r="AL133" s="20">
        <v>0.46400000000000002</v>
      </c>
      <c r="AM133" s="37">
        <f t="shared" si="143"/>
        <v>45.602481806218535</v>
      </c>
      <c r="AN133" s="37" t="str">
        <f t="shared" si="144"/>
        <v>nan</v>
      </c>
      <c r="AO133" s="37">
        <f t="shared" si="116"/>
        <v>45.602481806218535</v>
      </c>
      <c r="AP133" s="37">
        <f t="shared" si="117"/>
        <v>88.375429668837711</v>
      </c>
      <c r="AQ133" s="37">
        <f t="shared" si="145"/>
        <v>-48.245953534495889</v>
      </c>
      <c r="AS133" s="19">
        <v>0.46400000000000002</v>
      </c>
      <c r="AT133" s="4">
        <f t="shared" si="148"/>
        <v>45.602481806218535</v>
      </c>
      <c r="AU133" s="11">
        <v>43.6892692103184</v>
      </c>
      <c r="AV133" s="11">
        <v>-554.42644097507161</v>
      </c>
      <c r="AW133" s="11">
        <v>-135551.62351926949</v>
      </c>
      <c r="AX133" s="4">
        <f t="shared" si="118"/>
        <v>-9.6765668551289998</v>
      </c>
      <c r="AY133" s="4">
        <f t="shared" si="119"/>
        <v>-2365.8221368350364</v>
      </c>
      <c r="BA133" s="4">
        <f t="shared" si="146"/>
        <v>88.375429668837711</v>
      </c>
      <c r="BB133" s="11">
        <v>83.201745268644828</v>
      </c>
      <c r="BC133" s="11">
        <v>562.66893594338251</v>
      </c>
      <c r="BD133" s="11">
        <v>-330582.89611422591</v>
      </c>
      <c r="BE133" s="4">
        <f t="shared" si="120"/>
        <v>9.8204255309050907</v>
      </c>
      <c r="BF133" s="4">
        <f t="shared" si="121"/>
        <v>-5769.7599879716117</v>
      </c>
      <c r="BH133" s="4">
        <f t="shared" si="149"/>
        <v>-48.245953534495889</v>
      </c>
      <c r="BI133" s="11">
        <v>-49.605146194995299</v>
      </c>
      <c r="BJ133" s="11">
        <v>-149.8557539807841</v>
      </c>
      <c r="BK133" s="11">
        <v>8749.8822978610988</v>
      </c>
      <c r="BL133" s="4">
        <f t="shared" si="122"/>
        <v>-2.6154763100232818</v>
      </c>
      <c r="BM133" s="4">
        <f t="shared" si="123"/>
        <v>152.71425525964341</v>
      </c>
      <c r="BN133" s="4">
        <f t="shared" si="124"/>
        <v>3.317222379607065</v>
      </c>
      <c r="BO133" s="4">
        <f t="shared" si="125"/>
        <v>1.2201868995245508E-3</v>
      </c>
      <c r="BP133" s="4">
        <f t="shared" si="126"/>
        <v>0.33826254426117647</v>
      </c>
    </row>
    <row r="134" spans="1:69" x14ac:dyDescent="0.3">
      <c r="A134" s="9">
        <v>14</v>
      </c>
      <c r="B134" s="9" t="s">
        <v>124</v>
      </c>
      <c r="C134" s="9">
        <v>60</v>
      </c>
      <c r="D134" s="9">
        <v>939.33299999999997</v>
      </c>
      <c r="E134" s="9">
        <v>356</v>
      </c>
      <c r="G134" s="9">
        <v>900.66700000000003</v>
      </c>
      <c r="H134" s="9">
        <v>332</v>
      </c>
      <c r="M134" s="9">
        <v>953</v>
      </c>
      <c r="N134" s="9">
        <v>396.5</v>
      </c>
      <c r="P134" s="9">
        <v>890.5</v>
      </c>
      <c r="Q134" s="9">
        <v>416</v>
      </c>
      <c r="S134" s="4">
        <f t="shared" si="130"/>
        <v>66.941249412066526</v>
      </c>
      <c r="T134" s="4">
        <f t="shared" si="131"/>
        <v>25.370219922749108</v>
      </c>
      <c r="V134" s="4">
        <f t="shared" si="132"/>
        <v>64.185729963940091</v>
      </c>
      <c r="W134" s="4">
        <f t="shared" si="133"/>
        <v>23.659868017844673</v>
      </c>
      <c r="Y134" s="4" t="str">
        <f t="shared" si="134"/>
        <v>nan</v>
      </c>
      <c r="Z134" s="4" t="str">
        <f t="shared" si="135"/>
        <v>nan</v>
      </c>
      <c r="AB134" s="4">
        <f t="shared" si="136"/>
        <v>67.915223557246904</v>
      </c>
      <c r="AC134" s="4">
        <f t="shared" si="137"/>
        <v>28.256438762275341</v>
      </c>
      <c r="AE134" s="4">
        <f t="shared" si="138"/>
        <v>63.461182138224942</v>
      </c>
      <c r="AF134" s="4">
        <f t="shared" si="139"/>
        <v>29.646099685010192</v>
      </c>
      <c r="AH134" s="37">
        <f t="shared" si="140"/>
        <v>3.2431760771831746</v>
      </c>
      <c r="AI134" s="37">
        <f t="shared" si="141"/>
        <v>3.0461261998013156</v>
      </c>
      <c r="AJ134" s="37">
        <f t="shared" si="142"/>
        <v>5.5130768153343466</v>
      </c>
      <c r="AL134" s="20">
        <v>0.47200000000000003</v>
      </c>
      <c r="AM134" s="37">
        <f t="shared" si="143"/>
        <v>31.827889210522038</v>
      </c>
      <c r="AN134" s="37" t="str">
        <f t="shared" si="144"/>
        <v>nan</v>
      </c>
      <c r="AO134" s="37">
        <f t="shared" si="116"/>
        <v>31.827889210522038</v>
      </c>
      <c r="AP134" s="37">
        <f t="shared" si="117"/>
        <v>71.3526838530763</v>
      </c>
      <c r="AQ134" s="37">
        <f t="shared" si="145"/>
        <v>-50.858431436051283</v>
      </c>
      <c r="AS134" s="19">
        <v>0.47200000000000003</v>
      </c>
      <c r="AT134" s="4">
        <f t="shared" si="148"/>
        <v>31.827889210522038</v>
      </c>
      <c r="AU134" s="11">
        <v>34.199894419351452</v>
      </c>
      <c r="AV134" s="11">
        <v>-1102.7509615317547</v>
      </c>
      <c r="AW134" s="11">
        <v>-2929.0246195736754</v>
      </c>
      <c r="AX134" s="4">
        <f t="shared" si="118"/>
        <v>-19.246635108262449</v>
      </c>
      <c r="AY134" s="4">
        <f t="shared" si="119"/>
        <v>-51.121123483534994</v>
      </c>
      <c r="BA134" s="4">
        <f t="shared" si="146"/>
        <v>71.3526838530763</v>
      </c>
      <c r="BB134" s="11">
        <v>74.178406550039654</v>
      </c>
      <c r="BC134" s="11">
        <v>-1640.2601837930465</v>
      </c>
      <c r="BD134" s="11">
        <v>-138411.84924704002</v>
      </c>
      <c r="BE134" s="4">
        <f t="shared" si="120"/>
        <v>-28.627940796555993</v>
      </c>
      <c r="BF134" s="4">
        <f t="shared" si="121"/>
        <v>-2415.7424931348833</v>
      </c>
      <c r="BH134" s="4">
        <f t="shared" si="149"/>
        <v>-50.858431436051283</v>
      </c>
      <c r="BI134" s="11">
        <v>-50.978392859146453</v>
      </c>
      <c r="BJ134" s="11">
        <v>-186.28982915291894</v>
      </c>
      <c r="BK134" s="11">
        <v>2067.4783918905982</v>
      </c>
      <c r="BL134" s="4">
        <f t="shared" si="122"/>
        <v>-3.2513708816961544</v>
      </c>
      <c r="BM134" s="4">
        <f t="shared" si="123"/>
        <v>36.084305152328575</v>
      </c>
      <c r="BN134" s="4">
        <f t="shared" si="124"/>
        <v>0.81594073100028508</v>
      </c>
      <c r="BO134" s="4">
        <f t="shared" si="125"/>
        <v>2.8831359816710531E-4</v>
      </c>
      <c r="BP134" s="4">
        <f t="shared" si="126"/>
        <v>8.3202799224806237E-2</v>
      </c>
    </row>
    <row r="135" spans="1:69" x14ac:dyDescent="0.3">
      <c r="A135" s="9">
        <v>32</v>
      </c>
      <c r="B135" s="9" t="s">
        <v>142</v>
      </c>
      <c r="C135" s="9">
        <v>61</v>
      </c>
      <c r="D135" s="9">
        <v>934.66700000000003</v>
      </c>
      <c r="E135" s="9">
        <v>353.33300000000003</v>
      </c>
      <c r="G135" s="9">
        <v>894</v>
      </c>
      <c r="H135" s="9">
        <v>334</v>
      </c>
      <c r="M135" s="9">
        <v>960.5</v>
      </c>
      <c r="N135" s="9">
        <v>389</v>
      </c>
      <c r="P135" s="9">
        <v>888.5</v>
      </c>
      <c r="Q135" s="9">
        <v>415.5</v>
      </c>
      <c r="S135" s="4">
        <f t="shared" si="130"/>
        <v>66.60872849588803</v>
      </c>
      <c r="T135" s="4">
        <f t="shared" si="131"/>
        <v>25.180157067316603</v>
      </c>
      <c r="V135" s="4">
        <f t="shared" si="132"/>
        <v>63.710608457690171</v>
      </c>
      <c r="W135" s="4">
        <f t="shared" si="133"/>
        <v>23.802397343253375</v>
      </c>
      <c r="Y135" s="4" t="str">
        <f t="shared" si="134"/>
        <v>nan</v>
      </c>
      <c r="Z135" s="4" t="str">
        <f t="shared" si="135"/>
        <v>nan</v>
      </c>
      <c r="AB135" s="4">
        <f t="shared" si="136"/>
        <v>68.449708527529538</v>
      </c>
      <c r="AC135" s="4">
        <f t="shared" si="137"/>
        <v>27.721953791992703</v>
      </c>
      <c r="AE135" s="4">
        <f t="shared" si="138"/>
        <v>63.318652812816239</v>
      </c>
      <c r="AF135" s="4">
        <f t="shared" si="139"/>
        <v>29.610467353658017</v>
      </c>
      <c r="AH135" s="37">
        <f t="shared" si="140"/>
        <v>3.2089440027920002</v>
      </c>
      <c r="AI135" s="37">
        <f t="shared" si="141"/>
        <v>3.1384610984488748</v>
      </c>
      <c r="AJ135" s="37">
        <f t="shared" si="142"/>
        <v>5.5183554827142887</v>
      </c>
      <c r="AL135" s="20">
        <v>0.48</v>
      </c>
      <c r="AM135" s="37">
        <f t="shared" si="143"/>
        <v>25.426309000577277</v>
      </c>
      <c r="AN135" s="37" t="str">
        <f t="shared" si="144"/>
        <v>nan</v>
      </c>
      <c r="AO135" s="37">
        <f t="shared" si="116"/>
        <v>25.426309000577277</v>
      </c>
      <c r="AP135" s="37">
        <f t="shared" si="117"/>
        <v>54.084826533527135</v>
      </c>
      <c r="AQ135" s="37">
        <f t="shared" si="145"/>
        <v>-53.401359554983017</v>
      </c>
      <c r="AS135" s="19">
        <v>0.48</v>
      </c>
      <c r="AT135" s="4">
        <f t="shared" si="148"/>
        <v>25.426309000577277</v>
      </c>
      <c r="AU135" s="11">
        <v>26.045252987764563</v>
      </c>
      <c r="AV135" s="11">
        <v>-601.29083711418969</v>
      </c>
      <c r="AW135" s="11">
        <v>69491.654580552567</v>
      </c>
      <c r="AX135" s="4">
        <f t="shared" si="118"/>
        <v>-10.494504869715529</v>
      </c>
      <c r="AY135" s="4">
        <f t="shared" si="119"/>
        <v>1212.8581750892415</v>
      </c>
      <c r="BA135" s="4">
        <f t="shared" si="146"/>
        <v>54.084826533527135</v>
      </c>
      <c r="BB135" s="11">
        <v>56.957581081425232</v>
      </c>
      <c r="BC135" s="11">
        <v>-1651.9207571966192</v>
      </c>
      <c r="BD135" s="11">
        <v>61147.651323205588</v>
      </c>
      <c r="BE135" s="4">
        <f t="shared" si="120"/>
        <v>-28.831456195118818</v>
      </c>
      <c r="BF135" s="4">
        <f t="shared" si="121"/>
        <v>1067.2278454514051</v>
      </c>
      <c r="BH135" s="4">
        <f t="shared" si="149"/>
        <v>-53.401359554983017</v>
      </c>
      <c r="BI135" s="11">
        <v>-52.585783603014676</v>
      </c>
      <c r="BJ135" s="11">
        <v>-116.77609813933526</v>
      </c>
      <c r="BK135" s="11">
        <v>13163.807738304795</v>
      </c>
      <c r="BL135" s="4">
        <f t="shared" si="122"/>
        <v>-2.0381274001634244</v>
      </c>
      <c r="BM135" s="4">
        <f t="shared" si="123"/>
        <v>229.75178713292678</v>
      </c>
      <c r="BN135" s="4">
        <f t="shared" si="124"/>
        <v>4.9864285988749</v>
      </c>
      <c r="BO135" s="4">
        <f t="shared" si="125"/>
        <v>1.8357167791920848E-3</v>
      </c>
      <c r="BP135" s="4">
        <f t="shared" si="126"/>
        <v>0.50847420872396087</v>
      </c>
    </row>
    <row r="136" spans="1:69" x14ac:dyDescent="0.3">
      <c r="A136" s="9">
        <v>2</v>
      </c>
      <c r="B136" s="9" t="s">
        <v>112</v>
      </c>
      <c r="C136" s="9">
        <v>62</v>
      </c>
      <c r="D136" s="9">
        <v>932</v>
      </c>
      <c r="E136" s="9">
        <v>351.33300000000003</v>
      </c>
      <c r="G136" s="9">
        <v>891.33299999999997</v>
      </c>
      <c r="H136" s="9">
        <v>333.33300000000003</v>
      </c>
      <c r="M136" s="9">
        <v>962</v>
      </c>
      <c r="N136" s="9">
        <v>385</v>
      </c>
      <c r="P136" s="9">
        <v>884.5</v>
      </c>
      <c r="Q136" s="9">
        <v>414</v>
      </c>
      <c r="S136" s="4">
        <f t="shared" si="130"/>
        <v>66.418665640455529</v>
      </c>
      <c r="T136" s="4">
        <f t="shared" si="131"/>
        <v>25.037627741907901</v>
      </c>
      <c r="V136" s="4">
        <f t="shared" si="132"/>
        <v>63.520545602257663</v>
      </c>
      <c r="W136" s="4">
        <f t="shared" si="133"/>
        <v>23.754863813229576</v>
      </c>
      <c r="Y136" s="4" t="str">
        <f t="shared" si="134"/>
        <v>nan</v>
      </c>
      <c r="Z136" s="4" t="str">
        <f t="shared" si="135"/>
        <v>nan</v>
      </c>
      <c r="AB136" s="4">
        <f t="shared" si="136"/>
        <v>68.556605521586064</v>
      </c>
      <c r="AC136" s="4">
        <f t="shared" si="137"/>
        <v>27.436895141175299</v>
      </c>
      <c r="AE136" s="4">
        <f t="shared" si="138"/>
        <v>63.033594161998835</v>
      </c>
      <c r="AF136" s="4">
        <f t="shared" si="139"/>
        <v>29.50357035960149</v>
      </c>
      <c r="AH136" s="37">
        <f t="shared" si="140"/>
        <v>3.16931902031371</v>
      </c>
      <c r="AI136" s="37">
        <f t="shared" si="141"/>
        <v>3.2136071615111561</v>
      </c>
      <c r="AJ136" s="37">
        <f t="shared" si="142"/>
        <v>5.6038694112901002</v>
      </c>
      <c r="AL136" s="20">
        <v>0.48799999999999999</v>
      </c>
      <c r="AM136" s="37">
        <f t="shared" si="143"/>
        <v>23.875107036461831</v>
      </c>
      <c r="AN136" s="37" t="str">
        <f t="shared" si="144"/>
        <v>nan</v>
      </c>
      <c r="AO136" s="37">
        <f t="shared" si="116"/>
        <v>23.875107036461831</v>
      </c>
      <c r="AP136" s="37">
        <f t="shared" si="117"/>
        <v>48.296397738116475</v>
      </c>
      <c r="AQ136" s="37">
        <f t="shared" si="145"/>
        <v>-52.838793609958593</v>
      </c>
      <c r="AS136" s="19">
        <v>0.48799999999999999</v>
      </c>
      <c r="AT136" s="4">
        <f t="shared" si="148"/>
        <v>23.875107036461831</v>
      </c>
      <c r="AU136" s="11">
        <v>24.579240568567901</v>
      </c>
      <c r="AV136" s="11">
        <v>9.1155645679099848</v>
      </c>
      <c r="AW136" s="11">
        <v>46838.531932768448</v>
      </c>
      <c r="AX136" s="4">
        <f t="shared" si="118"/>
        <v>0.15909661488816348</v>
      </c>
      <c r="AY136" s="4">
        <f t="shared" si="119"/>
        <v>817.48659902731288</v>
      </c>
      <c r="BA136" s="4">
        <f t="shared" si="146"/>
        <v>48.296397738116475</v>
      </c>
      <c r="BB136" s="11">
        <v>47.747673179501334</v>
      </c>
      <c r="BC136" s="11">
        <v>-661.89771615203563</v>
      </c>
      <c r="BD136" s="11">
        <v>99029.320648750916</v>
      </c>
      <c r="BE136" s="4">
        <f t="shared" si="120"/>
        <v>-11.552294458283875</v>
      </c>
      <c r="BF136" s="4">
        <f t="shared" si="121"/>
        <v>1728.3877013339109</v>
      </c>
      <c r="BH136" s="4">
        <f t="shared" si="149"/>
        <v>-52.838793609958593</v>
      </c>
      <c r="BI136" s="11">
        <v>-52.84681051812089</v>
      </c>
      <c r="BJ136" s="11">
        <v>24.331104663914854</v>
      </c>
      <c r="BK136" s="11">
        <v>11075.693782312448</v>
      </c>
      <c r="BL136" s="4">
        <f t="shared" si="122"/>
        <v>0.42465788703266255</v>
      </c>
      <c r="BM136" s="4">
        <f t="shared" si="123"/>
        <v>193.30732344401636</v>
      </c>
      <c r="BN136" s="4">
        <f t="shared" si="124"/>
        <v>4.1947707440513806</v>
      </c>
      <c r="BO136" s="4">
        <f t="shared" si="125"/>
        <v>1.5445255143176906E-3</v>
      </c>
      <c r="BP136" s="4">
        <f t="shared" si="126"/>
        <v>0.4277475737527266</v>
      </c>
    </row>
    <row r="137" spans="1:69" x14ac:dyDescent="0.3">
      <c r="A137" s="9">
        <v>16</v>
      </c>
      <c r="B137" s="9" t="s">
        <v>126</v>
      </c>
      <c r="C137" s="9">
        <v>63</v>
      </c>
      <c r="D137" s="9">
        <v>928.66700000000003</v>
      </c>
      <c r="E137" s="9">
        <v>350</v>
      </c>
      <c r="G137" s="9">
        <v>894.66700000000003</v>
      </c>
      <c r="H137" s="9">
        <v>331.33300000000003</v>
      </c>
      <c r="M137" s="9">
        <v>960.5</v>
      </c>
      <c r="N137" s="9">
        <v>383.5</v>
      </c>
      <c r="P137" s="9">
        <v>881</v>
      </c>
      <c r="Q137" s="9">
        <v>410.5</v>
      </c>
      <c r="S137" s="4">
        <f t="shared" si="130"/>
        <v>66.181140519661923</v>
      </c>
      <c r="T137" s="4">
        <f t="shared" si="131"/>
        <v>24.942631946522997</v>
      </c>
      <c r="V137" s="4">
        <f t="shared" si="132"/>
        <v>63.758141987713977</v>
      </c>
      <c r="W137" s="4">
        <f t="shared" si="133"/>
        <v>23.612334487820871</v>
      </c>
      <c r="Y137" s="4" t="str">
        <f t="shared" si="134"/>
        <v>nan</v>
      </c>
      <c r="Z137" s="4" t="str">
        <f t="shared" si="135"/>
        <v>nan</v>
      </c>
      <c r="AB137" s="4">
        <f t="shared" si="136"/>
        <v>68.449708527529538</v>
      </c>
      <c r="AC137" s="4">
        <f t="shared" si="137"/>
        <v>27.329998147118772</v>
      </c>
      <c r="AE137" s="4">
        <f t="shared" si="138"/>
        <v>62.784167842533606</v>
      </c>
      <c r="AF137" s="4">
        <f t="shared" si="139"/>
        <v>29.254144040136261</v>
      </c>
      <c r="AH137" s="37">
        <f t="shared" si="140"/>
        <v>2.7641659165924253</v>
      </c>
      <c r="AI137" s="37">
        <f t="shared" si="141"/>
        <v>3.2933141638883376</v>
      </c>
      <c r="AJ137" s="37">
        <f t="shared" si="142"/>
        <v>5.488948888678939</v>
      </c>
      <c r="AL137" s="20">
        <v>0.496</v>
      </c>
      <c r="AM137" s="37">
        <f t="shared" si="143"/>
        <v>28.768080959622182</v>
      </c>
      <c r="AN137" s="37" t="str">
        <f t="shared" si="144"/>
        <v>nan</v>
      </c>
      <c r="AO137" s="37">
        <f t="shared" si="116"/>
        <v>28.768080959622182</v>
      </c>
      <c r="AP137" s="37">
        <f t="shared" si="117"/>
        <v>46.461609680093446</v>
      </c>
      <c r="AQ137" s="37">
        <f t="shared" si="145"/>
        <v>-51.765980049886615</v>
      </c>
      <c r="AS137" s="19">
        <v>0.496</v>
      </c>
      <c r="AT137" s="4">
        <f t="shared" si="148"/>
        <v>28.768080959622182</v>
      </c>
      <c r="AU137" s="11">
        <v>26.19110202777858</v>
      </c>
      <c r="AV137" s="11">
        <v>148.12570940547974</v>
      </c>
      <c r="AW137" s="11">
        <v>2391.8004127617651</v>
      </c>
      <c r="AX137" s="4">
        <f t="shared" si="118"/>
        <v>2.5852813359779536</v>
      </c>
      <c r="AY137" s="4">
        <f t="shared" si="119"/>
        <v>41.744792253252207</v>
      </c>
      <c r="BA137" s="4">
        <f t="shared" si="146"/>
        <v>46.461609680093446</v>
      </c>
      <c r="BB137" s="11">
        <v>46.36721711997739</v>
      </c>
      <c r="BC137" s="11">
        <v>-67.451551558359142</v>
      </c>
      <c r="BD137" s="11">
        <v>42545.289492701813</v>
      </c>
      <c r="BE137" s="4">
        <f t="shared" si="120"/>
        <v>-1.1772516602720791</v>
      </c>
      <c r="BF137" s="4">
        <f t="shared" si="121"/>
        <v>742.55538286179478</v>
      </c>
      <c r="BH137" s="4">
        <f t="shared" si="149"/>
        <v>-51.765980049886615</v>
      </c>
      <c r="BI137" s="11">
        <v>-52.196485909901391</v>
      </c>
      <c r="BJ137" s="11">
        <v>60.435010794739526</v>
      </c>
      <c r="BK137" s="11">
        <v>-283.83623354016032</v>
      </c>
      <c r="BL137" s="4">
        <f t="shared" si="122"/>
        <v>1.0547899218465198</v>
      </c>
      <c r="BM137" s="4">
        <f t="shared" si="123"/>
        <v>-4.9538768117353591</v>
      </c>
      <c r="BN137" s="4">
        <f t="shared" si="124"/>
        <v>0.11017689369009068</v>
      </c>
      <c r="BO137" s="4">
        <f t="shared" si="125"/>
        <v>-3.9581475725765516E-5</v>
      </c>
      <c r="BP137" s="4">
        <f t="shared" si="126"/>
        <v>1.1234916479376286E-2</v>
      </c>
    </row>
    <row r="138" spans="1:69" x14ac:dyDescent="0.3">
      <c r="A138" s="9">
        <v>64</v>
      </c>
      <c r="B138" s="9" t="s">
        <v>174</v>
      </c>
      <c r="C138" s="9">
        <v>64</v>
      </c>
      <c r="D138" s="9">
        <v>927.33299999999997</v>
      </c>
      <c r="E138" s="9">
        <v>348</v>
      </c>
      <c r="G138" s="9">
        <v>890.66700000000003</v>
      </c>
      <c r="H138" s="9">
        <v>330.66699999999997</v>
      </c>
      <c r="M138" s="9">
        <v>957.5</v>
      </c>
      <c r="N138" s="9">
        <v>383.5</v>
      </c>
      <c r="P138" s="9">
        <v>878.5</v>
      </c>
      <c r="Q138" s="9">
        <v>409.5</v>
      </c>
      <c r="S138" s="4">
        <f t="shared" si="130"/>
        <v>66.086073459614312</v>
      </c>
      <c r="T138" s="4">
        <f t="shared" si="131"/>
        <v>24.800102621114295</v>
      </c>
      <c r="V138" s="4">
        <f t="shared" si="132"/>
        <v>63.473083336896572</v>
      </c>
      <c r="W138" s="4">
        <f t="shared" si="133"/>
        <v>23.564872222459769</v>
      </c>
      <c r="Y138" s="4" t="str">
        <f t="shared" si="134"/>
        <v>nan</v>
      </c>
      <c r="Z138" s="4" t="str">
        <f t="shared" si="135"/>
        <v>nan</v>
      </c>
      <c r="AB138" s="4">
        <f t="shared" si="136"/>
        <v>68.235914539416484</v>
      </c>
      <c r="AC138" s="4">
        <f t="shared" si="137"/>
        <v>27.329998147118772</v>
      </c>
      <c r="AE138" s="4">
        <f t="shared" si="138"/>
        <v>62.606006185772728</v>
      </c>
      <c r="AF138" s="4">
        <f t="shared" si="139"/>
        <v>29.182879377431906</v>
      </c>
      <c r="AH138" s="37">
        <f t="shared" si="140"/>
        <v>2.8902441971537089</v>
      </c>
      <c r="AI138" s="37">
        <f t="shared" si="141"/>
        <v>3.3199680782956995</v>
      </c>
      <c r="AJ138" s="37">
        <f t="shared" si="142"/>
        <v>5.5963917237967822</v>
      </c>
      <c r="AL138" s="20">
        <v>0.504</v>
      </c>
      <c r="AM138" s="37">
        <f t="shared" si="143"/>
        <v>25.301355403250604</v>
      </c>
      <c r="AN138" s="37" t="str">
        <f t="shared" si="144"/>
        <v>nan</v>
      </c>
      <c r="AO138" s="37">
        <f t="shared" si="116"/>
        <v>25.301355403250604</v>
      </c>
      <c r="AP138" s="37">
        <f t="shared" si="117"/>
        <v>49.642960182133507</v>
      </c>
      <c r="AQ138" s="37">
        <f t="shared" si="145"/>
        <v>-51.549282035872281</v>
      </c>
      <c r="AS138" s="19">
        <v>0.504</v>
      </c>
      <c r="AT138" s="4">
        <f t="shared" si="148"/>
        <v>25.301355403250604</v>
      </c>
      <c r="AU138" s="11">
        <v>26.949252031625075</v>
      </c>
      <c r="AV138" s="11">
        <v>47.384372989769005</v>
      </c>
      <c r="AW138" s="11">
        <v>-6296.3332269221401</v>
      </c>
      <c r="AX138" s="4">
        <f t="shared" si="118"/>
        <v>0.82701332266453853</v>
      </c>
      <c r="AY138" s="4">
        <f t="shared" si="119"/>
        <v>-109.89174561251065</v>
      </c>
      <c r="BA138" s="4">
        <f t="shared" si="146"/>
        <v>49.642960182133507</v>
      </c>
      <c r="BB138" s="11">
        <v>46.668448303307159</v>
      </c>
      <c r="BC138" s="11">
        <v>18.826948063878497</v>
      </c>
      <c r="BD138" s="11">
        <v>5392.4059702643117</v>
      </c>
      <c r="BE138" s="4">
        <f t="shared" si="120"/>
        <v>0.32859223181665148</v>
      </c>
      <c r="BF138" s="4">
        <f t="shared" si="121"/>
        <v>94.115238785311703</v>
      </c>
      <c r="BH138" s="4">
        <f t="shared" si="149"/>
        <v>-51.549282035872281</v>
      </c>
      <c r="BI138" s="11">
        <v>-51.879850299476914</v>
      </c>
      <c r="BJ138" s="11">
        <v>19.789724711568326</v>
      </c>
      <c r="BK138" s="11">
        <v>-2540.3302595389873</v>
      </c>
      <c r="BL138" s="4">
        <f t="shared" si="122"/>
        <v>0.34539585428015246</v>
      </c>
      <c r="BM138" s="4">
        <f t="shared" si="123"/>
        <v>-44.337127116997429</v>
      </c>
      <c r="BN138" s="4">
        <f t="shared" si="124"/>
        <v>0.96211914124966547</v>
      </c>
      <c r="BO138" s="4">
        <f t="shared" si="125"/>
        <v>-3.5425364566480944E-4</v>
      </c>
      <c r="BP138" s="4">
        <f t="shared" si="126"/>
        <v>9.8108848716992089E-2</v>
      </c>
    </row>
    <row r="139" spans="1:69" x14ac:dyDescent="0.3">
      <c r="AH139" s="41">
        <f>STDEV(AH75:AH138)</f>
        <v>0.33793183007001509</v>
      </c>
      <c r="AI139" s="41">
        <f>STDEV(AI75:AI138)</f>
        <v>0.23893659194431355</v>
      </c>
      <c r="AS139" s="21"/>
      <c r="AT139" s="27"/>
      <c r="AU139" s="23">
        <v>30</v>
      </c>
      <c r="AV139" s="25"/>
      <c r="AW139" s="25"/>
      <c r="AX139" s="27">
        <f>IF(ABS(MIN(AX141:AX204))&gt;MAX(AX141:AX204),ABS(MIN(AX141:AX204)),MAX(AX141:AX204))</f>
        <v>78.771878342378002</v>
      </c>
      <c r="AY139" s="27">
        <f>IF(ABS(MIN(AY141:AY204))&gt;MAX(AY141:AY204),ABS(MIN(AY141:AY204)),MAX(AY141:AY204))</f>
        <v>7277.6816734711156</v>
      </c>
      <c r="BA139" s="27"/>
      <c r="BB139" s="11">
        <v>30</v>
      </c>
      <c r="BE139" s="27">
        <f>IF(ABS(MIN(BE141:BE204))&gt;MAX(BE141:BE204),ABS(MIN(BE141:BE204)),MAX(BE141:BE204))</f>
        <v>76.770892620481192</v>
      </c>
      <c r="BF139" s="27">
        <f>IF(ABS(MIN(BF141:BF204))&gt;MAX(BF141:BF204),ABS(MIN(BF141:BF204)),MAX(BF141:BF204))</f>
        <v>8092.1802687781101</v>
      </c>
      <c r="BH139" s="27"/>
      <c r="BI139" s="11">
        <v>30</v>
      </c>
      <c r="BL139" s="27">
        <f>IF(ABS(MIN(BL141:BL204))&gt;MAX(BL141:BL204),ABS(MIN(BL141:BL204)),MAX(BL141:BL204))</f>
        <v>39.921805996493937</v>
      </c>
      <c r="BM139" s="27">
        <f>IF(ABS(MIN(BM141:BM204))&gt;MAX(BM141:BM204),ABS(MIN(BM141:BM204)),MAX(BM141:BM204))</f>
        <v>2853.8349190502113</v>
      </c>
      <c r="BN139" s="28"/>
      <c r="BO139" s="27">
        <f>IF(ABS(MIN(BO141:BO204))&gt;MAX(BO141:BO204),ABS(MIN(BO141:BO204)),MAX(BO141:BO204))</f>
        <v>2.2802141003211186E-2</v>
      </c>
      <c r="BP139" s="27">
        <f>IF(ABS(MIN(BP141:BP204))&gt;MAX(BP141:BP204),ABS(MIN(BP141:BP204)),MAX(BP141:BP204))</f>
        <v>6.3722467983686064</v>
      </c>
      <c r="BQ139" s="8"/>
    </row>
    <row r="140" spans="1:69" ht="16.2" x14ac:dyDescent="0.3">
      <c r="A140" s="1" t="s">
        <v>246</v>
      </c>
      <c r="AS140" s="19" t="s">
        <v>248</v>
      </c>
      <c r="AT140" s="4" t="s">
        <v>249</v>
      </c>
      <c r="AU140" s="11" t="s">
        <v>250</v>
      </c>
      <c r="AV140" s="11" t="s">
        <v>99</v>
      </c>
      <c r="AW140" s="11" t="s">
        <v>100</v>
      </c>
      <c r="AX140" s="31" t="s">
        <v>108</v>
      </c>
      <c r="AY140" s="31" t="s">
        <v>109</v>
      </c>
      <c r="BA140" s="4" t="s">
        <v>251</v>
      </c>
      <c r="BB140" s="11" t="s">
        <v>252</v>
      </c>
      <c r="BC140" s="11" t="s">
        <v>99</v>
      </c>
      <c r="BD140" s="11" t="s">
        <v>100</v>
      </c>
      <c r="BE140" s="31" t="s">
        <v>108</v>
      </c>
      <c r="BF140" s="31" t="s">
        <v>109</v>
      </c>
      <c r="BH140" s="4" t="s">
        <v>253</v>
      </c>
      <c r="BI140" s="11" t="s">
        <v>254</v>
      </c>
      <c r="BJ140" s="11" t="s">
        <v>99</v>
      </c>
      <c r="BK140" s="11" t="s">
        <v>100</v>
      </c>
      <c r="BL140" s="31" t="s">
        <v>108</v>
      </c>
      <c r="BM140" s="31" t="s">
        <v>109</v>
      </c>
      <c r="BN140" s="27" t="s">
        <v>415</v>
      </c>
      <c r="BO140" s="30" t="s">
        <v>106</v>
      </c>
      <c r="BP140" s="27" t="s">
        <v>107</v>
      </c>
    </row>
    <row r="141" spans="1:69" x14ac:dyDescent="0.3">
      <c r="A141" s="9">
        <v>21</v>
      </c>
      <c r="B141" s="9" t="s">
        <v>203</v>
      </c>
      <c r="C141" s="9">
        <v>1</v>
      </c>
      <c r="D141" s="9">
        <v>892</v>
      </c>
      <c r="E141" s="9">
        <v>405</v>
      </c>
      <c r="G141" s="9">
        <v>863</v>
      </c>
      <c r="H141" s="9">
        <v>382</v>
      </c>
      <c r="J141" s="9">
        <v>908.5</v>
      </c>
      <c r="K141" s="9">
        <v>372.5</v>
      </c>
      <c r="M141" s="9">
        <v>923</v>
      </c>
      <c r="N141" s="9">
        <v>442.5</v>
      </c>
      <c r="P141" s="9">
        <v>835</v>
      </c>
      <c r="Q141" s="9">
        <v>439.5</v>
      </c>
      <c r="S141" s="4">
        <f t="shared" ref="S141:S204" si="150">IF(D141="","nan",D141/14.0322)</f>
        <v>63.568079132281468</v>
      </c>
      <c r="T141" s="4">
        <f t="shared" ref="T141:T204" si="151">IF(E141="","nan",E141/14.0322)</f>
        <v>28.862188395262326</v>
      </c>
      <c r="V141" s="4">
        <f t="shared" ref="V141:V204" si="152">IF(G141="","nan",G141/14.0322)</f>
        <v>61.501403913855277</v>
      </c>
      <c r="W141" s="4">
        <f t="shared" ref="W141:W204" si="153">IF(H141="","nan",H141/14.0322)</f>
        <v>27.223101153062242</v>
      </c>
      <c r="Y141" s="4">
        <f t="shared" ref="Y141:Y204" si="154">IF(J141="","nan",J141/14.0322)</f>
        <v>64.743946066903263</v>
      </c>
      <c r="Z141" s="4">
        <f t="shared" ref="Z141:Z204" si="155">IF(K141="","nan",K141/14.0322)</f>
        <v>26.546086857370906</v>
      </c>
      <c r="AB141" s="4">
        <f t="shared" ref="AB141:AB204" si="156">IF(M141="","nan",M141/14.0322)</f>
        <v>65.777283676116369</v>
      </c>
      <c r="AC141" s="4">
        <f t="shared" ref="AC141:AC204" si="157">IF(N141="","nan",N141/14.0322)</f>
        <v>31.534613246675505</v>
      </c>
      <c r="AE141" s="4">
        <f t="shared" ref="AE141:AE204" si="158">IF(P141="","nan",P141/14.0322)</f>
        <v>59.505993358133438</v>
      </c>
      <c r="AF141" s="4">
        <f t="shared" ref="AF141:AF204" si="159">IF(Q141="","nan",Q141/14.0322)</f>
        <v>31.320819258562452</v>
      </c>
      <c r="AH141" s="37">
        <f t="shared" ref="AH141:AH204" si="160">(SQRT(((T141-W141)^2)+((S141-V141)^2)))</f>
        <v>2.6377553802428348</v>
      </c>
      <c r="AI141" s="37">
        <f t="shared" ref="AI141:AI204" si="161">(SQRT(((T141-AC141)^2)+((S141-AB141)^2)))</f>
        <v>3.4673389368435741</v>
      </c>
      <c r="AJ141" s="37">
        <f t="shared" ref="AJ141:AJ204" si="162">(SQRT(((T141-AF141)^2)+((S141-AE141)^2)))</f>
        <v>4.7482003494490126</v>
      </c>
      <c r="AL141" s="20">
        <v>0</v>
      </c>
      <c r="AM141" s="37">
        <f t="shared" ref="AM141:AM204" si="163">IF(V141="nan","nan",(ATAN((T141-W141)/((IF(S141=V141,S141+0.0001,S141))-V141))*(180/PI())))</f>
        <v>38.418055344822015</v>
      </c>
      <c r="AN141" s="37">
        <f t="shared" ref="AN141:AN204" si="164">IF(Y141="nan","nan",(ATAN((T141-Z141)/((IF(S141=Y141,S141+0.0001,S141))-Y141))*(180/PI())))</f>
        <v>-63.083445383048733</v>
      </c>
      <c r="AO141" s="37">
        <f t="shared" ref="AO141:AO204" si="165">IF(AM141="nan",(IF(AN141&lt;0,(AN141+93.46),(AN141-93.46))),AM141)</f>
        <v>38.418055344822015</v>
      </c>
      <c r="AP141" s="37">
        <f t="shared" ref="AP141:AP204" si="166">(ATAN((T141-AC141)/((IF(S141=AB141,S141+0.0001,S141))-AB141))*(180/PI()))</f>
        <v>50.420595283762303</v>
      </c>
      <c r="AQ141" s="37">
        <f t="shared" ref="AQ141:AQ204" si="167">(ATAN((T141-AF141)/((IF(S141=AE141,S141+0.0001,S141))-AE141))*(180/PI()))</f>
        <v>-31.184974658738412</v>
      </c>
      <c r="AS141" s="19">
        <v>0</v>
      </c>
      <c r="AT141" s="4">
        <f t="shared" ref="AT141:AT181" si="168">AO141</f>
        <v>38.418055344822015</v>
      </c>
      <c r="AU141" s="11">
        <v>39.49948231816537</v>
      </c>
      <c r="AV141" s="11">
        <v>446.25903171916855</v>
      </c>
      <c r="AW141" s="11">
        <v>47243.45816783826</v>
      </c>
      <c r="AX141" s="4">
        <f>RADIANS(AV141)</f>
        <v>7.788689420261302</v>
      </c>
      <c r="AY141" s="4">
        <f>AW141*0.0174532925199433</f>
        <v>824.55389505698565</v>
      </c>
      <c r="BA141" s="4">
        <f>AP141</f>
        <v>50.420595283762303</v>
      </c>
      <c r="BB141" s="11">
        <v>53.202821899094033</v>
      </c>
      <c r="BC141" s="11">
        <v>491.12437817230244</v>
      </c>
      <c r="BD141" s="11">
        <v>35194.823142700909</v>
      </c>
      <c r="BE141" s="4">
        <f>RADIANS(BC141)</f>
        <v>8.5717374359164484</v>
      </c>
      <c r="BF141" s="4">
        <f>BD141*0.0174532925199433</f>
        <v>614.26554349722903</v>
      </c>
      <c r="BH141" s="4">
        <f t="shared" ref="BH141:BH172" si="169">AQ141</f>
        <v>-31.184974658738412</v>
      </c>
      <c r="BI141" s="11">
        <v>-31.069248626871158</v>
      </c>
      <c r="BJ141" s="11">
        <v>117.08476093504802</v>
      </c>
      <c r="BK141" s="11">
        <v>16339.288157979439</v>
      </c>
      <c r="BL141" s="4">
        <f>RADIANS(BJ141)</f>
        <v>2.0435145822270226</v>
      </c>
      <c r="BM141" s="4">
        <f>BK141*0.0174532925199433</f>
        <v>285.17437578886069</v>
      </c>
      <c r="BN141" s="4">
        <f>SQRT(((0.0217*BM141)^2)+((0.0217*(BL141^2))^2))</f>
        <v>6.1889474026702755</v>
      </c>
      <c r="BO141" s="4">
        <f>BM141*0.00000799</f>
        <v>2.2785432625529968E-3</v>
      </c>
      <c r="BP141" s="4">
        <f>0.1019716213*BN141</f>
        <v>0.63109700079071196</v>
      </c>
    </row>
    <row r="142" spans="1:69" x14ac:dyDescent="0.3">
      <c r="A142" s="9">
        <v>27</v>
      </c>
      <c r="B142" s="9" t="s">
        <v>209</v>
      </c>
      <c r="C142" s="9">
        <v>2</v>
      </c>
      <c r="D142" s="9">
        <v>897.5</v>
      </c>
      <c r="E142" s="9">
        <v>402</v>
      </c>
      <c r="G142" s="9">
        <v>869.5</v>
      </c>
      <c r="H142" s="9">
        <v>372</v>
      </c>
      <c r="J142" s="9">
        <v>913.5</v>
      </c>
      <c r="K142" s="9">
        <v>377</v>
      </c>
      <c r="M142" s="9">
        <v>917.5</v>
      </c>
      <c r="N142" s="9">
        <v>441.5</v>
      </c>
      <c r="P142" s="9">
        <v>831</v>
      </c>
      <c r="Q142" s="9">
        <v>439.5</v>
      </c>
      <c r="S142" s="4">
        <f t="shared" si="150"/>
        <v>63.9600347771554</v>
      </c>
      <c r="T142" s="4">
        <f t="shared" si="151"/>
        <v>28.648394407149272</v>
      </c>
      <c r="V142" s="4">
        <f t="shared" si="152"/>
        <v>61.96462422143356</v>
      </c>
      <c r="W142" s="4">
        <f t="shared" si="153"/>
        <v>26.51045452601873</v>
      </c>
      <c r="Y142" s="4">
        <f t="shared" si="154"/>
        <v>65.100269380425019</v>
      </c>
      <c r="Z142" s="4">
        <f t="shared" si="155"/>
        <v>26.866777839540486</v>
      </c>
      <c r="AB142" s="4">
        <f t="shared" si="156"/>
        <v>65.385328031242423</v>
      </c>
      <c r="AC142" s="4">
        <f t="shared" si="157"/>
        <v>31.463348583971154</v>
      </c>
      <c r="AE142" s="4">
        <f t="shared" si="158"/>
        <v>59.220934707316033</v>
      </c>
      <c r="AF142" s="4">
        <f t="shared" si="159"/>
        <v>31.320819258562452</v>
      </c>
      <c r="AH142" s="37">
        <f t="shared" si="160"/>
        <v>2.9244572524170391</v>
      </c>
      <c r="AI142" s="37">
        <f t="shared" si="161"/>
        <v>3.1552223182769441</v>
      </c>
      <c r="AJ142" s="37">
        <f t="shared" si="162"/>
        <v>5.44067312548753</v>
      </c>
      <c r="AL142" s="20">
        <v>8.0000000000000002E-3</v>
      </c>
      <c r="AM142" s="37">
        <f t="shared" si="163"/>
        <v>46.974934010881974</v>
      </c>
      <c r="AN142" s="37">
        <f t="shared" si="164"/>
        <v>-57.380756928807287</v>
      </c>
      <c r="AO142" s="37">
        <f t="shared" si="165"/>
        <v>46.974934010881974</v>
      </c>
      <c r="AP142" s="37">
        <f t="shared" si="166"/>
        <v>63.145578659481501</v>
      </c>
      <c r="AQ142" s="37">
        <f t="shared" si="167"/>
        <v>-29.41907615174841</v>
      </c>
      <c r="AS142" s="19">
        <v>8.0000000000000002E-3</v>
      </c>
      <c r="AT142" s="4">
        <f t="shared" si="168"/>
        <v>46.974934010881974</v>
      </c>
      <c r="AU142" s="11">
        <v>46.639627164810733</v>
      </c>
      <c r="AV142" s="11">
        <v>1202.1543983076824</v>
      </c>
      <c r="AW142" s="11">
        <v>56339.087500034468</v>
      </c>
      <c r="AX142" s="4">
        <f t="shared" ref="AX142:AX204" si="170">RADIANS(AV142)</f>
        <v>20.981552367800408</v>
      </c>
      <c r="AY142" s="4">
        <f t="shared" ref="AY142:AY204" si="171">AW142*0.0174532925199433</f>
        <v>983.30257444478264</v>
      </c>
      <c r="BA142" s="4">
        <f>AP142</f>
        <v>63.145578659481501</v>
      </c>
      <c r="BB142" s="11">
        <v>61.060812323085372</v>
      </c>
      <c r="BC142" s="11">
        <v>1054.2415752021473</v>
      </c>
      <c r="BD142" s="11">
        <v>34154.412201091538</v>
      </c>
      <c r="BE142" s="4">
        <f t="shared" ref="BE142:BE204" si="172">RADIANS(BC142)</f>
        <v>18.399986598688873</v>
      </c>
      <c r="BF142" s="4">
        <f t="shared" ref="BF142:BF204" si="173">BD142*0.0174532925199433</f>
        <v>596.10694699237104</v>
      </c>
      <c r="BH142" s="4">
        <f t="shared" si="169"/>
        <v>-29.41907615174841</v>
      </c>
      <c r="BI142" s="11">
        <v>-29.195892362930746</v>
      </c>
      <c r="BJ142" s="11">
        <v>378.51338387991171</v>
      </c>
      <c r="BK142" s="11">
        <v>34975.695913995965</v>
      </c>
      <c r="BL142" s="4">
        <f t="shared" ref="BL142:BL204" si="174">RADIANS(BJ142)</f>
        <v>6.6063048115696885</v>
      </c>
      <c r="BM142" s="4">
        <f t="shared" ref="BM142:BM204" si="175">BK142*0.0174532925199433</f>
        <v>610.44105187555715</v>
      </c>
      <c r="BN142" s="4">
        <f t="shared" ref="BN142:BN204" si="176">SQRT(((0.0217*BM142)^2)+((0.0217*(BL142^2))^2))</f>
        <v>13.280382488287236</v>
      </c>
      <c r="BO142" s="4">
        <f t="shared" ref="BO142:BO204" si="177">BM142*0.00000799</f>
        <v>4.8774240044857017E-3</v>
      </c>
      <c r="BP142" s="4">
        <f t="shared" ref="BP142:BP204" si="178">0.1019716213*BN142</f>
        <v>1.3542221338147777</v>
      </c>
    </row>
    <row r="143" spans="1:69" x14ac:dyDescent="0.3">
      <c r="A143" s="9">
        <v>18</v>
      </c>
      <c r="B143" s="9" t="s">
        <v>200</v>
      </c>
      <c r="C143" s="9">
        <v>3</v>
      </c>
      <c r="D143" s="9">
        <v>902.5</v>
      </c>
      <c r="E143" s="9">
        <v>402</v>
      </c>
      <c r="G143" s="9">
        <v>879.5</v>
      </c>
      <c r="H143" s="9">
        <v>367.5</v>
      </c>
      <c r="P143" s="9">
        <v>828.5</v>
      </c>
      <c r="Q143" s="9">
        <v>436</v>
      </c>
      <c r="S143" s="4">
        <f t="shared" si="150"/>
        <v>64.316358090677156</v>
      </c>
      <c r="T143" s="4">
        <f t="shared" si="151"/>
        <v>28.648394407149272</v>
      </c>
      <c r="V143" s="4">
        <f t="shared" si="152"/>
        <v>62.677270848477079</v>
      </c>
      <c r="W143" s="4">
        <f t="shared" si="153"/>
        <v>26.189763543849146</v>
      </c>
      <c r="Y143" s="4" t="str">
        <f t="shared" si="154"/>
        <v>nan</v>
      </c>
      <c r="Z143" s="4" t="str">
        <f t="shared" si="155"/>
        <v>nan</v>
      </c>
      <c r="AB143" s="4" t="str">
        <f t="shared" si="156"/>
        <v>nan</v>
      </c>
      <c r="AC143" s="4" t="str">
        <f t="shared" si="157"/>
        <v>nan</v>
      </c>
      <c r="AE143" s="4">
        <f t="shared" si="158"/>
        <v>59.042773050555155</v>
      </c>
      <c r="AF143" s="4">
        <f t="shared" si="159"/>
        <v>31.071392939097219</v>
      </c>
      <c r="AH143" s="37">
        <f t="shared" si="160"/>
        <v>2.9549065483556287</v>
      </c>
      <c r="AI143" s="37"/>
      <c r="AJ143" s="37">
        <f t="shared" si="162"/>
        <v>5.8035869133855886</v>
      </c>
      <c r="AL143" s="20">
        <v>1.6E-2</v>
      </c>
      <c r="AM143" s="37">
        <f t="shared" si="163"/>
        <v>56.309932474020329</v>
      </c>
      <c r="AN143" s="37" t="str">
        <f t="shared" si="164"/>
        <v>nan</v>
      </c>
      <c r="AO143" s="37">
        <f t="shared" si="165"/>
        <v>56.309932474020329</v>
      </c>
      <c r="AP143" s="37"/>
      <c r="AQ143" s="37">
        <f t="shared" si="167"/>
        <v>-24.676863170337064</v>
      </c>
      <c r="AS143" s="19">
        <v>1.6E-2</v>
      </c>
      <c r="AT143" s="4">
        <f t="shared" si="168"/>
        <v>56.309932474020329</v>
      </c>
      <c r="AU143" s="11">
        <v>58.733953604676607</v>
      </c>
      <c r="AV143" s="11">
        <v>1347.6844745351291</v>
      </c>
      <c r="AW143" s="11">
        <v>-52961.124563102385</v>
      </c>
      <c r="AX143" s="4">
        <f t="shared" si="170"/>
        <v>23.521531358647678</v>
      </c>
      <c r="AY143" s="4">
        <f t="shared" si="171"/>
        <v>-924.3459991849802</v>
      </c>
      <c r="BA143" s="4">
        <f>AVERAGE(BA142,BA144)</f>
        <v>69.986512618077327</v>
      </c>
      <c r="BH143" s="4">
        <f t="shared" si="169"/>
        <v>-24.676863170337064</v>
      </c>
      <c r="BI143" s="11">
        <v>-25.013034197137834</v>
      </c>
      <c r="BJ143" s="11">
        <v>676.69592213908606</v>
      </c>
      <c r="BK143" s="11">
        <v>35436.91855009053</v>
      </c>
      <c r="BL143" s="4">
        <f t="shared" si="174"/>
        <v>11.810571876146241</v>
      </c>
      <c r="BM143" s="4">
        <f t="shared" si="175"/>
        <v>618.49090546013497</v>
      </c>
      <c r="BN143" s="4">
        <f t="shared" si="176"/>
        <v>13.758353627883187</v>
      </c>
      <c r="BO143" s="4">
        <f t="shared" si="177"/>
        <v>4.9417423346264783E-3</v>
      </c>
      <c r="BP143" s="4">
        <f t="shared" si="178"/>
        <v>1.4029616258539854</v>
      </c>
    </row>
    <row r="144" spans="1:69" x14ac:dyDescent="0.3">
      <c r="A144" s="9">
        <v>52</v>
      </c>
      <c r="B144" s="9" t="s">
        <v>234</v>
      </c>
      <c r="C144" s="9">
        <v>4</v>
      </c>
      <c r="D144" s="9">
        <v>905</v>
      </c>
      <c r="E144" s="9">
        <v>403</v>
      </c>
      <c r="G144" s="9">
        <v>890.5</v>
      </c>
      <c r="H144" s="9">
        <v>362.5</v>
      </c>
      <c r="M144" s="9">
        <v>894</v>
      </c>
      <c r="N144" s="9">
        <v>450</v>
      </c>
      <c r="P144" s="9">
        <v>829</v>
      </c>
      <c r="Q144" s="9">
        <v>429</v>
      </c>
      <c r="S144" s="4">
        <f t="shared" si="150"/>
        <v>64.494519747438034</v>
      </c>
      <c r="T144" s="4">
        <f t="shared" si="151"/>
        <v>28.719659069853623</v>
      </c>
      <c r="V144" s="4">
        <f t="shared" si="152"/>
        <v>63.461182138224942</v>
      </c>
      <c r="W144" s="4">
        <f t="shared" si="153"/>
        <v>25.83344023032739</v>
      </c>
      <c r="Y144" s="4" t="str">
        <f t="shared" si="154"/>
        <v>nan</v>
      </c>
      <c r="Z144" s="4" t="str">
        <f t="shared" si="155"/>
        <v>nan</v>
      </c>
      <c r="AB144" s="4">
        <f t="shared" si="156"/>
        <v>63.710608457690171</v>
      </c>
      <c r="AC144" s="4">
        <f t="shared" si="157"/>
        <v>32.069098216958139</v>
      </c>
      <c r="AE144" s="4">
        <f t="shared" si="158"/>
        <v>59.078405381907331</v>
      </c>
      <c r="AF144" s="4">
        <f t="shared" si="159"/>
        <v>30.572540300166761</v>
      </c>
      <c r="AH144" s="37">
        <f t="shared" si="160"/>
        <v>3.0656232325989414</v>
      </c>
      <c r="AI144" s="37">
        <f t="shared" si="161"/>
        <v>3.4399505098693473</v>
      </c>
      <c r="AJ144" s="37">
        <f t="shared" si="162"/>
        <v>5.7242871760730853</v>
      </c>
      <c r="AL144" s="20">
        <v>2.4E-2</v>
      </c>
      <c r="AM144" s="37">
        <f t="shared" si="163"/>
        <v>70.301378625419787</v>
      </c>
      <c r="AN144" s="37" t="str">
        <f t="shared" si="164"/>
        <v>nan</v>
      </c>
      <c r="AO144" s="37">
        <f t="shared" si="165"/>
        <v>70.301378625419787</v>
      </c>
      <c r="AP144" s="38">
        <f>(ATAN((T144-AC144)/((IF(S144=AB144,S144+0.0001,S144))-AB144))*(180/PI()))*-1</f>
        <v>76.827446576673154</v>
      </c>
      <c r="AQ144" s="37">
        <f t="shared" si="167"/>
        <v>-18.886087369709315</v>
      </c>
      <c r="AS144" s="19">
        <v>2.4E-2</v>
      </c>
      <c r="AT144" s="4">
        <f t="shared" si="168"/>
        <v>70.301378625419787</v>
      </c>
      <c r="AU144" s="11">
        <v>68.202579781558043</v>
      </c>
      <c r="AV144" s="11">
        <v>354.77636504974924</v>
      </c>
      <c r="AW144" s="11">
        <v>-168380.88820146967</v>
      </c>
      <c r="AX144" s="4">
        <f t="shared" si="170"/>
        <v>6.1920156783754603</v>
      </c>
      <c r="AY144" s="4">
        <f t="shared" si="171"/>
        <v>-2938.8008965481195</v>
      </c>
      <c r="BA144" s="4">
        <f t="shared" ref="BA144:BA154" si="179">AP144</f>
        <v>76.827446576673154</v>
      </c>
      <c r="BB144" s="11">
        <v>77.662333101146899</v>
      </c>
      <c r="BC144" s="11">
        <v>666.77396874040858</v>
      </c>
      <c r="BD144" s="11">
        <v>-87520.894405154293</v>
      </c>
      <c r="BE144" s="4">
        <f t="shared" si="172"/>
        <v>11.637401121109878</v>
      </c>
      <c r="BF144" s="4">
        <f t="shared" si="173"/>
        <v>-1527.5277716602268</v>
      </c>
      <c r="BH144" s="4">
        <f t="shared" si="169"/>
        <v>-18.886087369709315</v>
      </c>
      <c r="BI144" s="11">
        <v>-18.368757094444064</v>
      </c>
      <c r="BJ144" s="11">
        <v>945.50410761197315</v>
      </c>
      <c r="BK144" s="11">
        <v>23607.318922163409</v>
      </c>
      <c r="BL144" s="4">
        <f t="shared" si="174"/>
        <v>16.502159768959711</v>
      </c>
      <c r="BM144" s="4">
        <f t="shared" si="175"/>
        <v>412.02544276011054</v>
      </c>
      <c r="BN144" s="4">
        <f t="shared" si="176"/>
        <v>10.717336358609588</v>
      </c>
      <c r="BO144" s="4">
        <f t="shared" si="177"/>
        <v>3.292083287653283E-3</v>
      </c>
      <c r="BP144" s="4">
        <f t="shared" si="178"/>
        <v>1.0928641645048578</v>
      </c>
    </row>
    <row r="145" spans="1:68" x14ac:dyDescent="0.3">
      <c r="A145" s="9">
        <v>47</v>
      </c>
      <c r="B145" s="9" t="s">
        <v>229</v>
      </c>
      <c r="C145" s="9">
        <v>5</v>
      </c>
      <c r="D145" s="9">
        <v>906</v>
      </c>
      <c r="E145" s="9">
        <v>404.5</v>
      </c>
      <c r="G145" s="9">
        <v>888.5</v>
      </c>
      <c r="H145" s="9">
        <v>364.5</v>
      </c>
      <c r="M145" s="9">
        <v>896</v>
      </c>
      <c r="N145" s="9">
        <v>453</v>
      </c>
      <c r="P145" s="9">
        <v>828</v>
      </c>
      <c r="Q145" s="9">
        <v>418</v>
      </c>
      <c r="S145" s="4">
        <f t="shared" si="150"/>
        <v>64.565784410142385</v>
      </c>
      <c r="T145" s="4">
        <f t="shared" si="151"/>
        <v>28.82655606391015</v>
      </c>
      <c r="V145" s="4">
        <f t="shared" si="152"/>
        <v>63.318652812816239</v>
      </c>
      <c r="W145" s="4">
        <f t="shared" si="153"/>
        <v>25.975969555736093</v>
      </c>
      <c r="Y145" s="4" t="str">
        <f t="shared" si="154"/>
        <v>nan</v>
      </c>
      <c r="Z145" s="4" t="str">
        <f t="shared" si="155"/>
        <v>nan</v>
      </c>
      <c r="AB145" s="4">
        <f t="shared" si="156"/>
        <v>63.853137783098873</v>
      </c>
      <c r="AC145" s="4">
        <f t="shared" si="157"/>
        <v>32.282892205071192</v>
      </c>
      <c r="AE145" s="4">
        <f t="shared" si="158"/>
        <v>59.00714071920298</v>
      </c>
      <c r="AF145" s="4">
        <f t="shared" si="159"/>
        <v>29.788629010418894</v>
      </c>
      <c r="AH145" s="37">
        <f t="shared" si="160"/>
        <v>3.1114595709462831</v>
      </c>
      <c r="AI145" s="37">
        <f t="shared" si="161"/>
        <v>3.529040200356536</v>
      </c>
      <c r="AJ145" s="37">
        <f t="shared" si="162"/>
        <v>5.6412856723644538</v>
      </c>
      <c r="AL145" s="20">
        <v>3.2000000000000001E-2</v>
      </c>
      <c r="AM145" s="37">
        <f t="shared" si="163"/>
        <v>66.370622269343258</v>
      </c>
      <c r="AN145" s="37" t="str">
        <f t="shared" si="164"/>
        <v>nan</v>
      </c>
      <c r="AO145" s="37">
        <f t="shared" si="165"/>
        <v>66.370622269343258</v>
      </c>
      <c r="AP145" s="38">
        <f>(ATAN((T145-AC145)/((IF(S145=AB145,S145+0.0001,S145))-AB145))*(180/PI()))*-1</f>
        <v>78.349700562462374</v>
      </c>
      <c r="AQ145" s="37">
        <f t="shared" si="167"/>
        <v>-9.8193006387579089</v>
      </c>
      <c r="AS145" s="19">
        <v>3.2000000000000001E-2</v>
      </c>
      <c r="AT145" s="4">
        <f t="shared" si="168"/>
        <v>66.370622269343258</v>
      </c>
      <c r="AU145" s="11">
        <v>64.410375715088165</v>
      </c>
      <c r="AV145" s="11">
        <v>-1346.4098646509942</v>
      </c>
      <c r="AW145" s="11">
        <v>-162609.93706627897</v>
      </c>
      <c r="AX145" s="4">
        <f t="shared" si="170"/>
        <v>-23.499285219491064</v>
      </c>
      <c r="AY145" s="4">
        <f t="shared" si="171"/>
        <v>-2838.0787982673373</v>
      </c>
      <c r="BA145" s="4">
        <f t="shared" si="179"/>
        <v>78.349700562462374</v>
      </c>
      <c r="BB145" s="11">
        <v>80.739071910076561</v>
      </c>
      <c r="BC145" s="11">
        <v>-362.73937764905185</v>
      </c>
      <c r="BD145" s="11">
        <v>-159312.87263821362</v>
      </c>
      <c r="BE145" s="4">
        <f t="shared" si="172"/>
        <v>-6.330996466611083</v>
      </c>
      <c r="BF145" s="4">
        <f t="shared" si="173"/>
        <v>-2780.5341683472134</v>
      </c>
      <c r="BH145" s="4">
        <f t="shared" si="169"/>
        <v>-9.8193006387579089</v>
      </c>
      <c r="BI145" s="11">
        <v>-9.8849677568016983</v>
      </c>
      <c r="BJ145" s="11">
        <v>1054.4130428343003</v>
      </c>
      <c r="BK145" s="11">
        <v>-7348.995584283678</v>
      </c>
      <c r="BL145" s="4">
        <f t="shared" si="174"/>
        <v>18.402979273430542</v>
      </c>
      <c r="BM145" s="4">
        <f t="shared" si="175"/>
        <v>-128.26416966027466</v>
      </c>
      <c r="BN145" s="4">
        <f t="shared" si="176"/>
        <v>7.8585412691891454</v>
      </c>
      <c r="BO145" s="4">
        <f t="shared" si="177"/>
        <v>-1.0248307155855945E-3</v>
      </c>
      <c r="BP145" s="4">
        <f t="shared" si="178"/>
        <v>0.80134819427217685</v>
      </c>
    </row>
    <row r="146" spans="1:68" x14ac:dyDescent="0.3">
      <c r="A146" s="9">
        <v>60</v>
      </c>
      <c r="B146" s="9" t="s">
        <v>242</v>
      </c>
      <c r="C146" s="9">
        <v>6</v>
      </c>
      <c r="D146" s="9">
        <v>904</v>
      </c>
      <c r="E146" s="9">
        <v>404</v>
      </c>
      <c r="G146" s="9">
        <v>876</v>
      </c>
      <c r="H146" s="9">
        <v>372.5</v>
      </c>
      <c r="M146" s="9">
        <v>912</v>
      </c>
      <c r="N146" s="9">
        <v>445.5</v>
      </c>
      <c r="P146" s="9">
        <v>826</v>
      </c>
      <c r="Q146" s="9">
        <v>406</v>
      </c>
      <c r="S146" s="4">
        <f t="shared" si="150"/>
        <v>64.423255084733682</v>
      </c>
      <c r="T146" s="4">
        <f t="shared" si="151"/>
        <v>28.790923732557975</v>
      </c>
      <c r="V146" s="4">
        <f t="shared" si="152"/>
        <v>62.427844529011843</v>
      </c>
      <c r="W146" s="4">
        <f t="shared" si="153"/>
        <v>26.546086857370906</v>
      </c>
      <c r="Y146" s="4" t="str">
        <f t="shared" si="154"/>
        <v>nan</v>
      </c>
      <c r="Z146" s="4" t="str">
        <f t="shared" si="155"/>
        <v>nan</v>
      </c>
      <c r="AB146" s="4">
        <f t="shared" si="156"/>
        <v>64.993372386368492</v>
      </c>
      <c r="AC146" s="4">
        <f t="shared" si="157"/>
        <v>31.748407234788559</v>
      </c>
      <c r="AE146" s="4">
        <f t="shared" si="158"/>
        <v>58.864611393794277</v>
      </c>
      <c r="AF146" s="4">
        <f t="shared" si="159"/>
        <v>28.933453057966677</v>
      </c>
      <c r="AH146" s="37">
        <f t="shared" si="160"/>
        <v>3.0034906162806281</v>
      </c>
      <c r="AI146" s="37">
        <f t="shared" si="161"/>
        <v>3.0119333331913967</v>
      </c>
      <c r="AJ146" s="37">
        <f t="shared" si="162"/>
        <v>5.5604706897367882</v>
      </c>
      <c r="AL146" s="20">
        <v>0.04</v>
      </c>
      <c r="AM146" s="37">
        <f t="shared" si="163"/>
        <v>48.366460663429791</v>
      </c>
      <c r="AN146" s="37" t="str">
        <f t="shared" si="164"/>
        <v>nan</v>
      </c>
      <c r="AO146" s="37">
        <f t="shared" si="165"/>
        <v>48.366460663429791</v>
      </c>
      <c r="AP146" s="37">
        <f t="shared" si="166"/>
        <v>79.088871615716656</v>
      </c>
      <c r="AQ146" s="37">
        <f t="shared" si="167"/>
        <v>-1.4688007143858208</v>
      </c>
      <c r="AS146" s="19">
        <v>0.04</v>
      </c>
      <c r="AT146" s="4">
        <f t="shared" si="168"/>
        <v>48.366460663429791</v>
      </c>
      <c r="AU146" s="11">
        <v>46.660020923925543</v>
      </c>
      <c r="AV146" s="11">
        <v>-2246.9827515876354</v>
      </c>
      <c r="AW146" s="11">
        <v>-9506.9621022751871</v>
      </c>
      <c r="AX146" s="4">
        <f t="shared" si="170"/>
        <v>-39.217247250726082</v>
      </c>
      <c r="AY146" s="4">
        <f t="shared" si="171"/>
        <v>-165.92779054702393</v>
      </c>
      <c r="BA146" s="4">
        <f t="shared" si="179"/>
        <v>79.088871615716656</v>
      </c>
      <c r="BB146" s="11">
        <v>71.858502783094934</v>
      </c>
      <c r="BC146" s="11">
        <v>-1882.2321145422957</v>
      </c>
      <c r="BD146" s="11">
        <v>-126377.67911362782</v>
      </c>
      <c r="BE146" s="4">
        <f t="shared" si="172"/>
        <v>-32.851147685538102</v>
      </c>
      <c r="BF146" s="4">
        <f t="shared" si="173"/>
        <v>-2205.7066015616747</v>
      </c>
      <c r="BH146" s="4">
        <f t="shared" si="169"/>
        <v>-1.4688007143858208</v>
      </c>
      <c r="BI146" s="11">
        <v>-1.4981476077843434</v>
      </c>
      <c r="BJ146" s="11">
        <v>827.92017267849735</v>
      </c>
      <c r="BK146" s="11">
        <v>-54398.262818293559</v>
      </c>
      <c r="BL146" s="4">
        <f t="shared" si="174"/>
        <v>14.449932956919779</v>
      </c>
      <c r="BM146" s="4">
        <f t="shared" si="175"/>
        <v>-949.42879354443266</v>
      </c>
      <c r="BN146" s="4">
        <f t="shared" si="176"/>
        <v>21.09495282031682</v>
      </c>
      <c r="BO146" s="4">
        <f t="shared" si="177"/>
        <v>-7.5859360604200168E-3</v>
      </c>
      <c r="BP146" s="4">
        <f t="shared" si="178"/>
        <v>2.1510865403347137</v>
      </c>
    </row>
    <row r="147" spans="1:68" x14ac:dyDescent="0.3">
      <c r="A147" s="9">
        <v>32</v>
      </c>
      <c r="B147" s="9" t="s">
        <v>214</v>
      </c>
      <c r="C147" s="9">
        <v>7</v>
      </c>
      <c r="D147" s="9">
        <v>892.5</v>
      </c>
      <c r="E147" s="9">
        <v>401.5</v>
      </c>
      <c r="G147" s="9">
        <v>865.5</v>
      </c>
      <c r="H147" s="9">
        <v>390.5</v>
      </c>
      <c r="J147" s="9">
        <v>916.5</v>
      </c>
      <c r="K147" s="9">
        <v>374</v>
      </c>
      <c r="M147" s="9">
        <v>923</v>
      </c>
      <c r="N147" s="9">
        <v>436</v>
      </c>
      <c r="P147" s="9">
        <v>828</v>
      </c>
      <c r="Q147" s="9">
        <v>398.5</v>
      </c>
      <c r="S147" s="7">
        <f t="shared" si="150"/>
        <v>63.603711463633644</v>
      </c>
      <c r="T147" s="7">
        <f t="shared" si="151"/>
        <v>28.612762075797097</v>
      </c>
      <c r="U147" s="40"/>
      <c r="V147" s="7">
        <f t="shared" si="152"/>
        <v>61.679565570616155</v>
      </c>
      <c r="W147" s="7">
        <f t="shared" si="153"/>
        <v>27.82885078604923</v>
      </c>
      <c r="X147" s="40"/>
      <c r="Y147" s="7">
        <f t="shared" si="154"/>
        <v>65.314063368538072</v>
      </c>
      <c r="Z147" s="7">
        <f t="shared" si="155"/>
        <v>26.652983851427432</v>
      </c>
      <c r="AA147" s="40"/>
      <c r="AB147" s="7">
        <f t="shared" si="156"/>
        <v>65.777283676116369</v>
      </c>
      <c r="AC147" s="7">
        <f t="shared" si="157"/>
        <v>31.071392939097219</v>
      </c>
      <c r="AD147" s="40"/>
      <c r="AE147" s="7">
        <f t="shared" si="158"/>
        <v>59.00714071920298</v>
      </c>
      <c r="AF147" s="7">
        <f t="shared" si="159"/>
        <v>28.398968087684043</v>
      </c>
      <c r="AH147" s="37">
        <f t="shared" si="160"/>
        <v>2.0777041001572463</v>
      </c>
      <c r="AI147" s="37">
        <f t="shared" si="161"/>
        <v>3.2816584046559374</v>
      </c>
      <c r="AJ147" s="37">
        <f t="shared" si="162"/>
        <v>4.6015400115514762</v>
      </c>
      <c r="AL147" s="43">
        <v>4.8000000000000001E-2</v>
      </c>
      <c r="AM147" s="37">
        <f t="shared" si="163"/>
        <v>22.166345822082477</v>
      </c>
      <c r="AN147" s="37">
        <f t="shared" si="164"/>
        <v>-48.887909560833172</v>
      </c>
      <c r="AO147" s="37">
        <f t="shared" si="165"/>
        <v>22.166345822082477</v>
      </c>
      <c r="AP147" s="37">
        <f t="shared" si="166"/>
        <v>48.521453376922139</v>
      </c>
      <c r="AQ147" s="37">
        <f t="shared" si="167"/>
        <v>2.6630007660671353</v>
      </c>
      <c r="AS147" s="19">
        <v>4.8000000000000001E-2</v>
      </c>
      <c r="AT147" s="4">
        <f t="shared" si="168"/>
        <v>22.166345822082477</v>
      </c>
      <c r="AU147" s="11">
        <v>28.458649982070739</v>
      </c>
      <c r="AV147" s="11">
        <v>-1498.5212655123007</v>
      </c>
      <c r="AW147" s="11">
        <v>149096.38154548625</v>
      </c>
      <c r="AX147" s="4">
        <f t="shared" si="170"/>
        <v>-26.154129994341798</v>
      </c>
      <c r="AY147" s="4">
        <f t="shared" si="171"/>
        <v>2602.2227607784471</v>
      </c>
      <c r="BA147" s="4">
        <f t="shared" si="179"/>
        <v>48.521453376922139</v>
      </c>
      <c r="BB147" s="11">
        <v>50.623356646980177</v>
      </c>
      <c r="BC147" s="11">
        <v>-2384.7823395089795</v>
      </c>
      <c r="BD147" s="11">
        <v>68342.505161704597</v>
      </c>
      <c r="BE147" s="4">
        <f t="shared" si="172"/>
        <v>-41.622303767844947</v>
      </c>
      <c r="BF147" s="4">
        <f t="shared" si="173"/>
        <v>1192.8017341329651</v>
      </c>
      <c r="BH147" s="4">
        <f t="shared" si="169"/>
        <v>2.6630007660671353</v>
      </c>
      <c r="BI147" s="11">
        <v>3.3617556352398288</v>
      </c>
      <c r="BJ147" s="11">
        <v>184.04079640114196</v>
      </c>
      <c r="BK147" s="11">
        <v>-87197.435266824599</v>
      </c>
      <c r="BL147" s="4">
        <f t="shared" si="174"/>
        <v>3.2121178551924578</v>
      </c>
      <c r="BM147" s="4">
        <f t="shared" si="175"/>
        <v>-1521.8823447007098</v>
      </c>
      <c r="BN147" s="4">
        <f t="shared" si="176"/>
        <v>33.025605823696566</v>
      </c>
      <c r="BO147" s="4">
        <f t="shared" si="177"/>
        <v>-1.2159839934158671E-2</v>
      </c>
      <c r="BP147" s="4">
        <f t="shared" si="178"/>
        <v>3.3676745702570607</v>
      </c>
    </row>
    <row r="148" spans="1:68" x14ac:dyDescent="0.3">
      <c r="A148" s="9">
        <v>1</v>
      </c>
      <c r="B148" s="9" t="s">
        <v>183</v>
      </c>
      <c r="C148" s="9">
        <v>8</v>
      </c>
      <c r="D148" s="9">
        <v>888</v>
      </c>
      <c r="E148" s="9">
        <v>399</v>
      </c>
      <c r="J148" s="9">
        <v>902.5</v>
      </c>
      <c r="K148" s="9">
        <v>365.5</v>
      </c>
      <c r="M148" s="9">
        <v>929.5</v>
      </c>
      <c r="N148" s="9">
        <v>424</v>
      </c>
      <c r="P148" s="9">
        <v>831.5</v>
      </c>
      <c r="Q148" s="9">
        <v>394.5</v>
      </c>
      <c r="S148" s="4">
        <f t="shared" si="150"/>
        <v>63.283020481464064</v>
      </c>
      <c r="T148" s="4">
        <f t="shared" si="151"/>
        <v>28.434600419036219</v>
      </c>
      <c r="V148" s="4" t="str">
        <f t="shared" si="152"/>
        <v>nan</v>
      </c>
      <c r="W148" s="4" t="str">
        <f t="shared" si="153"/>
        <v>nan</v>
      </c>
      <c r="Y148" s="4">
        <f t="shared" si="154"/>
        <v>64.316358090677156</v>
      </c>
      <c r="Z148" s="4">
        <f t="shared" si="155"/>
        <v>26.047234218440444</v>
      </c>
      <c r="AB148" s="4">
        <f t="shared" si="156"/>
        <v>66.240503983694651</v>
      </c>
      <c r="AC148" s="4">
        <f t="shared" si="157"/>
        <v>30.216216986645001</v>
      </c>
      <c r="AE148" s="4">
        <f t="shared" si="158"/>
        <v>59.256567038668209</v>
      </c>
      <c r="AF148" s="4">
        <f t="shared" si="159"/>
        <v>28.113909436866635</v>
      </c>
      <c r="AH148" s="37"/>
      <c r="AI148" s="37">
        <f t="shared" si="161"/>
        <v>3.4526607507752916</v>
      </c>
      <c r="AJ148" s="37">
        <f t="shared" si="162"/>
        <v>4.0392041336193305</v>
      </c>
      <c r="AL148" s="20">
        <v>5.6000000000000001E-2</v>
      </c>
      <c r="AM148" s="37" t="str">
        <f t="shared" si="163"/>
        <v>nan</v>
      </c>
      <c r="AN148" s="37">
        <f t="shared" si="164"/>
        <v>-66.59531044896778</v>
      </c>
      <c r="AO148" s="37">
        <f t="shared" si="165"/>
        <v>26.864689551032214</v>
      </c>
      <c r="AP148" s="37">
        <f t="shared" si="166"/>
        <v>31.065164885498575</v>
      </c>
      <c r="AQ148" s="37">
        <f t="shared" si="167"/>
        <v>4.5537679791586623</v>
      </c>
      <c r="AS148" s="19">
        <v>5.6000000000000001E-2</v>
      </c>
      <c r="AT148" s="4">
        <f t="shared" si="168"/>
        <v>26.864689551032214</v>
      </c>
      <c r="AU148" s="11">
        <v>22.683679536913679</v>
      </c>
      <c r="AV148" s="11">
        <v>138.55946644731472</v>
      </c>
      <c r="AW148" s="11">
        <v>192222.9028361683</v>
      </c>
      <c r="AX148" s="4">
        <f t="shared" si="170"/>
        <v>2.418318899312252</v>
      </c>
      <c r="AY148" s="4">
        <f t="shared" si="171"/>
        <v>3354.9225522322836</v>
      </c>
      <c r="BA148" s="4">
        <f t="shared" si="179"/>
        <v>31.065164885498575</v>
      </c>
      <c r="BB148" s="11">
        <v>33.701983538613931</v>
      </c>
      <c r="BC148" s="11">
        <v>-788.75198001750516</v>
      </c>
      <c r="BD148" s="11">
        <v>249669.70569516945</v>
      </c>
      <c r="BE148" s="4">
        <f t="shared" si="172"/>
        <v>-13.766319032929987</v>
      </c>
      <c r="BF148" s="4">
        <f t="shared" si="173"/>
        <v>4357.5584068659455</v>
      </c>
      <c r="BH148" s="4">
        <f t="shared" si="169"/>
        <v>4.5537679791586623</v>
      </c>
      <c r="BI148" s="11">
        <v>1.4465052744974285</v>
      </c>
      <c r="BJ148" s="11">
        <v>-567.23885785719131</v>
      </c>
      <c r="BK148" s="11">
        <v>-62597.640174920671</v>
      </c>
      <c r="BL148" s="4">
        <f t="shared" si="174"/>
        <v>-9.9001857148600951</v>
      </c>
      <c r="BM148" s="4">
        <f t="shared" si="175"/>
        <v>-1092.5349250310451</v>
      </c>
      <c r="BN148" s="4">
        <f t="shared" si="176"/>
        <v>23.803220943624964</v>
      </c>
      <c r="BO148" s="4">
        <f t="shared" si="177"/>
        <v>-8.7293540509980495E-3</v>
      </c>
      <c r="BP148" s="4">
        <f t="shared" si="178"/>
        <v>2.4272530317835534</v>
      </c>
    </row>
    <row r="149" spans="1:68" x14ac:dyDescent="0.3">
      <c r="A149" s="9">
        <v>5</v>
      </c>
      <c r="B149" s="9" t="s">
        <v>187</v>
      </c>
      <c r="C149" s="9">
        <v>9</v>
      </c>
      <c r="D149" s="9">
        <v>890.5</v>
      </c>
      <c r="E149" s="9">
        <v>399.5</v>
      </c>
      <c r="J149" s="9">
        <v>907</v>
      </c>
      <c r="K149" s="9">
        <v>363.5</v>
      </c>
      <c r="M149" s="9">
        <v>927</v>
      </c>
      <c r="N149" s="9">
        <v>425</v>
      </c>
      <c r="P149" s="9">
        <v>833.5</v>
      </c>
      <c r="Q149" s="9">
        <v>407.5</v>
      </c>
      <c r="S149" s="4">
        <f t="shared" si="150"/>
        <v>63.461182138224942</v>
      </c>
      <c r="T149" s="4">
        <f t="shared" si="151"/>
        <v>28.470232750388394</v>
      </c>
      <c r="V149" s="4" t="str">
        <f t="shared" si="152"/>
        <v>nan</v>
      </c>
      <c r="W149" s="4" t="str">
        <f t="shared" si="153"/>
        <v>nan</v>
      </c>
      <c r="Y149" s="4">
        <f t="shared" si="154"/>
        <v>64.637049072846736</v>
      </c>
      <c r="Z149" s="4">
        <f t="shared" si="155"/>
        <v>25.904704893031742</v>
      </c>
      <c r="AB149" s="4">
        <f t="shared" si="156"/>
        <v>66.062342326933774</v>
      </c>
      <c r="AC149" s="4">
        <f t="shared" si="157"/>
        <v>30.287481649349356</v>
      </c>
      <c r="AE149" s="4">
        <f t="shared" si="158"/>
        <v>59.399096364076911</v>
      </c>
      <c r="AF149" s="4">
        <f t="shared" si="159"/>
        <v>29.040350052023204</v>
      </c>
      <c r="AH149" s="37"/>
      <c r="AI149" s="37">
        <f t="shared" si="161"/>
        <v>3.1730786136020321</v>
      </c>
      <c r="AJ149" s="37">
        <f t="shared" si="162"/>
        <v>4.1018988985784572</v>
      </c>
      <c r="AL149" s="20">
        <v>6.4000000000000001E-2</v>
      </c>
      <c r="AM149" s="37" t="str">
        <f t="shared" si="163"/>
        <v>nan</v>
      </c>
      <c r="AN149" s="37">
        <f t="shared" si="164"/>
        <v>-65.376435213836487</v>
      </c>
      <c r="AO149" s="37">
        <f t="shared" si="165"/>
        <v>28.083564786163507</v>
      </c>
      <c r="AP149" s="37">
        <f t="shared" si="166"/>
        <v>34.939310204676993</v>
      </c>
      <c r="AQ149" s="37">
        <f t="shared" si="167"/>
        <v>-7.9893267663968706</v>
      </c>
      <c r="AS149" s="19">
        <v>6.4000000000000001E-2</v>
      </c>
      <c r="AT149" s="4">
        <f t="shared" si="168"/>
        <v>28.083564786163507</v>
      </c>
      <c r="AU149" s="11">
        <v>30.675601550527318</v>
      </c>
      <c r="AV149" s="11">
        <v>1577.0453259479598</v>
      </c>
      <c r="AW149" s="11">
        <v>135278.71441598216</v>
      </c>
      <c r="AX149" s="4">
        <f t="shared" si="170"/>
        <v>27.524633390979062</v>
      </c>
      <c r="AY149" s="4">
        <f t="shared" si="171"/>
        <v>2361.0589744240074</v>
      </c>
      <c r="BA149" s="4">
        <f t="shared" si="179"/>
        <v>34.939310204676993</v>
      </c>
      <c r="BB149" s="11">
        <v>38.003324367280754</v>
      </c>
      <c r="BC149" s="11">
        <v>1609.9331413525269</v>
      </c>
      <c r="BD149" s="11">
        <v>213291.0418456175</v>
      </c>
      <c r="BE149" s="4">
        <f t="shared" si="172"/>
        <v>28.09863405357687</v>
      </c>
      <c r="BF149" s="4">
        <f t="shared" si="173"/>
        <v>3722.630945215029</v>
      </c>
      <c r="BH149" s="4">
        <f t="shared" si="169"/>
        <v>-7.9893267663968706</v>
      </c>
      <c r="BI149" s="11">
        <v>-5.7140665215536321</v>
      </c>
      <c r="BJ149" s="11">
        <v>-817.52149396924267</v>
      </c>
      <c r="BK149" s="11">
        <v>9207.8301855834816</v>
      </c>
      <c r="BL149" s="4">
        <f t="shared" si="174"/>
        <v>-14.26844177558625</v>
      </c>
      <c r="BM149" s="4">
        <f t="shared" si="175"/>
        <v>160.70695370295229</v>
      </c>
      <c r="BN149" s="4">
        <f t="shared" si="176"/>
        <v>5.6284200755407889</v>
      </c>
      <c r="BO149" s="4">
        <f t="shared" si="177"/>
        <v>1.2840485600865887E-3</v>
      </c>
      <c r="BP149" s="4">
        <f t="shared" si="178"/>
        <v>0.57393912046036266</v>
      </c>
    </row>
    <row r="150" spans="1:68" x14ac:dyDescent="0.3">
      <c r="A150" s="9">
        <v>23</v>
      </c>
      <c r="B150" s="9" t="s">
        <v>205</v>
      </c>
      <c r="C150" s="9">
        <v>10</v>
      </c>
      <c r="D150" s="9">
        <v>897.5</v>
      </c>
      <c r="E150" s="9">
        <v>398</v>
      </c>
      <c r="G150" s="9">
        <v>875</v>
      </c>
      <c r="H150" s="9">
        <v>372</v>
      </c>
      <c r="J150" s="9">
        <v>918</v>
      </c>
      <c r="K150" s="9">
        <v>367</v>
      </c>
      <c r="M150" s="9">
        <v>919</v>
      </c>
      <c r="N150" s="9">
        <v>438</v>
      </c>
      <c r="P150" s="9">
        <v>829.5</v>
      </c>
      <c r="Q150" s="9">
        <v>412.5</v>
      </c>
      <c r="S150" s="4">
        <f t="shared" si="150"/>
        <v>63.9600347771554</v>
      </c>
      <c r="T150" s="4">
        <f t="shared" si="151"/>
        <v>28.363335756331868</v>
      </c>
      <c r="V150" s="4">
        <f t="shared" si="152"/>
        <v>62.356579866307491</v>
      </c>
      <c r="W150" s="4">
        <f t="shared" si="153"/>
        <v>26.51045452601873</v>
      </c>
      <c r="Y150" s="4">
        <f t="shared" si="154"/>
        <v>65.420960362594599</v>
      </c>
      <c r="Z150" s="4">
        <f t="shared" si="155"/>
        <v>26.154131212496971</v>
      </c>
      <c r="AB150" s="4">
        <f t="shared" si="156"/>
        <v>65.492225025298964</v>
      </c>
      <c r="AC150" s="4">
        <f t="shared" si="157"/>
        <v>31.213922264505921</v>
      </c>
      <c r="AE150" s="4">
        <f t="shared" si="158"/>
        <v>59.114037713259506</v>
      </c>
      <c r="AF150" s="4">
        <f t="shared" si="159"/>
        <v>29.396673365544963</v>
      </c>
      <c r="AH150" s="37">
        <f t="shared" si="160"/>
        <v>2.4503543631011819</v>
      </c>
      <c r="AI150" s="37">
        <f t="shared" si="161"/>
        <v>3.2362710635993057</v>
      </c>
      <c r="AJ150" s="37">
        <f t="shared" si="162"/>
        <v>4.9549444152181827</v>
      </c>
      <c r="AL150" s="20">
        <v>7.2000000000000008E-2</v>
      </c>
      <c r="AM150" s="37">
        <f t="shared" si="163"/>
        <v>49.127591702511708</v>
      </c>
      <c r="AN150" s="37">
        <f t="shared" si="164"/>
        <v>-56.523721703897458</v>
      </c>
      <c r="AO150" s="37">
        <f t="shared" si="165"/>
        <v>49.127591702511708</v>
      </c>
      <c r="AP150" s="37">
        <f t="shared" si="166"/>
        <v>61.741970385292944</v>
      </c>
      <c r="AQ150" s="37">
        <f t="shared" si="167"/>
        <v>-12.037202320365752</v>
      </c>
      <c r="AS150" s="19">
        <v>7.2000000000000008E-2</v>
      </c>
      <c r="AT150" s="4">
        <f t="shared" si="168"/>
        <v>49.127591702511708</v>
      </c>
      <c r="AU150" s="11">
        <v>47.916405950571175</v>
      </c>
      <c r="AV150" s="11">
        <v>2303.0189999093354</v>
      </c>
      <c r="AW150" s="11">
        <v>19278.289404097766</v>
      </c>
      <c r="AX150" s="4">
        <f t="shared" si="170"/>
        <v>40.195264284404892</v>
      </c>
      <c r="AY150" s="4">
        <f t="shared" si="171"/>
        <v>336.46962425384169</v>
      </c>
      <c r="BA150" s="4">
        <f t="shared" si="179"/>
        <v>61.741970385292944</v>
      </c>
      <c r="BB150" s="11">
        <v>59.460915023737897</v>
      </c>
      <c r="BC150" s="11">
        <v>2623.9048516048688</v>
      </c>
      <c r="BD150" s="11">
        <v>18232.825427802854</v>
      </c>
      <c r="BE150" s="4">
        <f t="shared" si="172"/>
        <v>45.795778919558181</v>
      </c>
      <c r="BF150" s="4">
        <f t="shared" si="173"/>
        <v>318.22283565650355</v>
      </c>
      <c r="BH150" s="4">
        <f t="shared" si="169"/>
        <v>-12.037202320365752</v>
      </c>
      <c r="BI150" s="11">
        <v>-11.633839250293452</v>
      </c>
      <c r="BJ150" s="11">
        <v>-419.91356789028015</v>
      </c>
      <c r="BK150" s="11">
        <v>57363.594289342538</v>
      </c>
      <c r="BL150" s="4">
        <f t="shared" si="174"/>
        <v>-7.328874333482128</v>
      </c>
      <c r="BM150" s="4">
        <f t="shared" si="175"/>
        <v>1001.1835911272443</v>
      </c>
      <c r="BN150" s="4">
        <f t="shared" si="176"/>
        <v>21.756926943714443</v>
      </c>
      <c r="BO150" s="4">
        <f t="shared" si="177"/>
        <v>7.9994568931066826E-3</v>
      </c>
      <c r="BP150" s="4">
        <f t="shared" si="178"/>
        <v>2.2185891149562154</v>
      </c>
    </row>
    <row r="151" spans="1:68" x14ac:dyDescent="0.3">
      <c r="A151" s="9">
        <v>29</v>
      </c>
      <c r="B151" s="9" t="s">
        <v>211</v>
      </c>
      <c r="C151" s="9">
        <v>11</v>
      </c>
      <c r="D151" s="9">
        <v>904.5</v>
      </c>
      <c r="E151" s="9">
        <v>400</v>
      </c>
      <c r="G151" s="9">
        <v>888</v>
      </c>
      <c r="H151" s="9">
        <v>365</v>
      </c>
      <c r="M151" s="9">
        <v>909.5</v>
      </c>
      <c r="N151" s="9">
        <v>446.5</v>
      </c>
      <c r="P151" s="9">
        <v>828.5</v>
      </c>
      <c r="Q151" s="9">
        <v>416.5</v>
      </c>
      <c r="S151" s="4">
        <f t="shared" si="150"/>
        <v>64.458887416085858</v>
      </c>
      <c r="T151" s="4">
        <f t="shared" si="151"/>
        <v>28.50586508174057</v>
      </c>
      <c r="V151" s="4">
        <f t="shared" si="152"/>
        <v>63.283020481464064</v>
      </c>
      <c r="W151" s="4">
        <f t="shared" si="153"/>
        <v>26.011601887088268</v>
      </c>
      <c r="Y151" s="4" t="str">
        <f t="shared" si="154"/>
        <v>nan</v>
      </c>
      <c r="Z151" s="4" t="str">
        <f t="shared" si="155"/>
        <v>nan</v>
      </c>
      <c r="AB151" s="4">
        <f t="shared" si="156"/>
        <v>64.815210729607614</v>
      </c>
      <c r="AC151" s="4">
        <f t="shared" si="157"/>
        <v>31.81967189749291</v>
      </c>
      <c r="AE151" s="4">
        <f t="shared" si="158"/>
        <v>59.042773050555155</v>
      </c>
      <c r="AF151" s="4">
        <f t="shared" si="159"/>
        <v>29.681732016362368</v>
      </c>
      <c r="AH151" s="37">
        <f t="shared" si="160"/>
        <v>2.7575372947856858</v>
      </c>
      <c r="AI151" s="37">
        <f t="shared" si="161"/>
        <v>3.3329089270314283</v>
      </c>
      <c r="AJ151" s="37">
        <f t="shared" si="162"/>
        <v>5.5422881437583982</v>
      </c>
      <c r="AL151" s="20">
        <v>0.08</v>
      </c>
      <c r="AM151" s="37">
        <f t="shared" si="163"/>
        <v>64.759470735213313</v>
      </c>
      <c r="AN151" s="37" t="str">
        <f t="shared" si="164"/>
        <v>nan</v>
      </c>
      <c r="AO151" s="37">
        <f t="shared" si="165"/>
        <v>64.759470735213313</v>
      </c>
      <c r="AP151" s="37">
        <f t="shared" si="166"/>
        <v>83.862744050738044</v>
      </c>
      <c r="AQ151" s="37">
        <f t="shared" si="167"/>
        <v>-12.249123419755799</v>
      </c>
      <c r="AS151" s="19">
        <v>0.08</v>
      </c>
      <c r="AT151" s="4">
        <f t="shared" si="168"/>
        <v>64.759470735213313</v>
      </c>
      <c r="AU151" s="11">
        <v>67.523907299277212</v>
      </c>
      <c r="AV151" s="11">
        <v>1885.4979710642378</v>
      </c>
      <c r="AW151" s="11">
        <v>-132790.75801781481</v>
      </c>
      <c r="AX151" s="4">
        <f t="shared" si="170"/>
        <v>32.90814763474372</v>
      </c>
      <c r="AY151" s="4">
        <f t="shared" si="171"/>
        <v>-2317.6359436299276</v>
      </c>
      <c r="BA151" s="4">
        <f t="shared" si="179"/>
        <v>83.862744050738044</v>
      </c>
      <c r="BB151" s="11">
        <v>79.985803987019338</v>
      </c>
      <c r="BC151" s="11">
        <v>1901.6583620535764</v>
      </c>
      <c r="BD151" s="11">
        <v>-125907.46551751289</v>
      </c>
      <c r="BE151" s="4">
        <f t="shared" si="172"/>
        <v>33.190199665917305</v>
      </c>
      <c r="BF151" s="4">
        <f t="shared" si="173"/>
        <v>-2197.4998261218266</v>
      </c>
      <c r="BH151" s="4">
        <f t="shared" si="169"/>
        <v>-12.249123419755799</v>
      </c>
      <c r="BI151" s="11">
        <v>-12.432683926915303</v>
      </c>
      <c r="BJ151" s="11">
        <v>100.29605825423036</v>
      </c>
      <c r="BK151" s="11">
        <v>44366.549856314588</v>
      </c>
      <c r="BL151" s="4">
        <f t="shared" si="174"/>
        <v>1.7504964433083559</v>
      </c>
      <c r="BM151" s="4">
        <f t="shared" si="175"/>
        <v>774.34237274290683</v>
      </c>
      <c r="BN151" s="4">
        <f t="shared" si="176"/>
        <v>16.80336105339196</v>
      </c>
      <c r="BO151" s="4">
        <f t="shared" si="177"/>
        <v>6.1869955582158258E-3</v>
      </c>
      <c r="BP151" s="4">
        <f t="shared" si="178"/>
        <v>1.7134659699036539</v>
      </c>
    </row>
    <row r="152" spans="1:68" x14ac:dyDescent="0.3">
      <c r="A152" s="9">
        <v>45</v>
      </c>
      <c r="B152" s="9" t="s">
        <v>227</v>
      </c>
      <c r="C152" s="9">
        <v>12</v>
      </c>
      <c r="D152" s="9">
        <v>909.5</v>
      </c>
      <c r="E152" s="9">
        <v>402.5</v>
      </c>
      <c r="G152" s="9">
        <v>903.5</v>
      </c>
      <c r="H152" s="9">
        <v>358.5</v>
      </c>
      <c r="M152" s="9">
        <v>906.5</v>
      </c>
      <c r="N152" s="9">
        <v>450</v>
      </c>
      <c r="P152" s="9">
        <v>828.5</v>
      </c>
      <c r="Q152" s="9">
        <v>416.5</v>
      </c>
      <c r="S152" s="4">
        <f t="shared" si="150"/>
        <v>64.815210729607614</v>
      </c>
      <c r="T152" s="4">
        <f t="shared" si="151"/>
        <v>28.684026738501448</v>
      </c>
      <c r="V152" s="4">
        <f t="shared" si="152"/>
        <v>64.387622753381507</v>
      </c>
      <c r="W152" s="4">
        <f t="shared" si="153"/>
        <v>25.548381579509986</v>
      </c>
      <c r="Y152" s="4" t="str">
        <f t="shared" si="154"/>
        <v>nan</v>
      </c>
      <c r="Z152" s="4" t="str">
        <f t="shared" si="155"/>
        <v>nan</v>
      </c>
      <c r="AB152" s="4">
        <f t="shared" si="156"/>
        <v>64.60141674149456</v>
      </c>
      <c r="AC152" s="4">
        <f t="shared" si="157"/>
        <v>32.069098216958139</v>
      </c>
      <c r="AE152" s="4">
        <f t="shared" si="158"/>
        <v>59.042773050555155</v>
      </c>
      <c r="AF152" s="4">
        <f t="shared" si="159"/>
        <v>29.681732016362368</v>
      </c>
      <c r="AH152" s="37">
        <f t="shared" si="160"/>
        <v>3.1646646015841444</v>
      </c>
      <c r="AI152" s="37">
        <f t="shared" si="161"/>
        <v>3.3918161482624987</v>
      </c>
      <c r="AJ152" s="37">
        <f t="shared" si="162"/>
        <v>5.8580246312230599</v>
      </c>
      <c r="AL152" s="20">
        <v>8.7999999999999995E-2</v>
      </c>
      <c r="AM152" s="37">
        <f t="shared" si="163"/>
        <v>82.234833981574695</v>
      </c>
      <c r="AN152" s="37" t="str">
        <f t="shared" si="164"/>
        <v>nan</v>
      </c>
      <c r="AO152" s="37">
        <f t="shared" si="165"/>
        <v>82.234833981574695</v>
      </c>
      <c r="AP152" s="38">
        <f>(ATAN((T152-AC152)/((IF(S152=AB152,S152+0.0001,S152))-AB152))*(180/PI()))*-1</f>
        <v>86.386119247996362</v>
      </c>
      <c r="AQ152" s="37">
        <f t="shared" si="167"/>
        <v>-9.8060927598971013</v>
      </c>
      <c r="AS152" s="19">
        <v>8.7999999999999995E-2</v>
      </c>
      <c r="AT152" s="4">
        <f t="shared" si="168"/>
        <v>82.234833981574695</v>
      </c>
      <c r="AU152" s="11">
        <v>78.084374920500551</v>
      </c>
      <c r="AV152" s="11">
        <v>178.36677070873742</v>
      </c>
      <c r="AW152" s="11">
        <v>-239936.92438880759</v>
      </c>
      <c r="AX152" s="4">
        <f t="shared" si="170"/>
        <v>3.1130874250172478</v>
      </c>
      <c r="AY152" s="4">
        <f t="shared" si="171"/>
        <v>-4187.6893276933761</v>
      </c>
      <c r="BA152" s="4">
        <f t="shared" si="179"/>
        <v>86.386119247996362</v>
      </c>
      <c r="BB152" s="11">
        <v>89.887450261777929</v>
      </c>
      <c r="BC152" s="11">
        <v>609.38530764012341</v>
      </c>
      <c r="BD152" s="11">
        <v>-173625.18944775444</v>
      </c>
      <c r="BE152" s="4">
        <f t="shared" si="172"/>
        <v>10.63578003159871</v>
      </c>
      <c r="BF152" s="4">
        <f t="shared" si="173"/>
        <v>-3030.331220262231</v>
      </c>
      <c r="BH152" s="4">
        <f t="shared" si="169"/>
        <v>-9.8060927598971013</v>
      </c>
      <c r="BI152" s="11">
        <v>-10.029102242004852</v>
      </c>
      <c r="BJ152" s="11">
        <v>289.95126352752192</v>
      </c>
      <c r="BK152" s="11">
        <v>1419.8951060359889</v>
      </c>
      <c r="BL152" s="4">
        <f t="shared" si="174"/>
        <v>5.0606042188730056</v>
      </c>
      <c r="BM152" s="4">
        <f t="shared" si="175"/>
        <v>24.781844633282024</v>
      </c>
      <c r="BN152" s="4">
        <f t="shared" si="176"/>
        <v>0.7733233749210644</v>
      </c>
      <c r="BO152" s="4">
        <f t="shared" si="177"/>
        <v>1.9800693861992335E-4</v>
      </c>
      <c r="BP152" s="4">
        <f t="shared" si="178"/>
        <v>7.885703832988869E-2</v>
      </c>
    </row>
    <row r="153" spans="1:68" x14ac:dyDescent="0.3">
      <c r="A153" s="9">
        <v>41</v>
      </c>
      <c r="B153" s="9" t="s">
        <v>223</v>
      </c>
      <c r="C153" s="9">
        <v>13</v>
      </c>
      <c r="D153" s="9">
        <v>911.5</v>
      </c>
      <c r="E153" s="9">
        <v>402</v>
      </c>
      <c r="G153" s="9">
        <v>897.5</v>
      </c>
      <c r="H153" s="9">
        <v>361.5</v>
      </c>
      <c r="M153" s="9">
        <v>909.5</v>
      </c>
      <c r="N153" s="9">
        <v>450</v>
      </c>
      <c r="P153" s="9">
        <v>834.5</v>
      </c>
      <c r="Q153" s="9">
        <v>412.5</v>
      </c>
      <c r="S153" s="4">
        <f t="shared" si="150"/>
        <v>64.957740055016316</v>
      </c>
      <c r="T153" s="4">
        <f t="shared" si="151"/>
        <v>28.648394407149272</v>
      </c>
      <c r="V153" s="4">
        <f t="shared" si="152"/>
        <v>63.9600347771554</v>
      </c>
      <c r="W153" s="4">
        <f t="shared" si="153"/>
        <v>25.762175567623039</v>
      </c>
      <c r="Y153" s="4" t="str">
        <f t="shared" si="154"/>
        <v>nan</v>
      </c>
      <c r="Z153" s="4" t="str">
        <f t="shared" si="155"/>
        <v>nan</v>
      </c>
      <c r="AB153" s="4">
        <f t="shared" si="156"/>
        <v>64.815210729607614</v>
      </c>
      <c r="AC153" s="4">
        <f t="shared" si="157"/>
        <v>32.069098216958139</v>
      </c>
      <c r="AE153" s="4">
        <f t="shared" si="158"/>
        <v>59.470361026781262</v>
      </c>
      <c r="AF153" s="4">
        <f t="shared" si="159"/>
        <v>29.396673365544963</v>
      </c>
      <c r="AH153" s="37">
        <f t="shared" si="160"/>
        <v>3.0537968188973679</v>
      </c>
      <c r="AI153" s="37">
        <f t="shared" si="161"/>
        <v>3.4236718830872732</v>
      </c>
      <c r="AJ153" s="37">
        <f t="shared" si="162"/>
        <v>5.5381630527722479</v>
      </c>
      <c r="AL153" s="20">
        <v>9.6000000000000002E-2</v>
      </c>
      <c r="AM153" s="37">
        <f t="shared" si="163"/>
        <v>70.930806462651944</v>
      </c>
      <c r="AN153" s="37" t="str">
        <f t="shared" si="164"/>
        <v>nan</v>
      </c>
      <c r="AO153" s="37">
        <f t="shared" si="165"/>
        <v>70.930806462651944</v>
      </c>
      <c r="AP153" s="38">
        <f>(ATAN((T153-AC153)/((IF(S153=AB153,S153+0.0001,S153))-AB153))*(180/PI()))*-1</f>
        <v>87.614055969611201</v>
      </c>
      <c r="AQ153" s="37">
        <f t="shared" si="167"/>
        <v>-7.765166018425349</v>
      </c>
      <c r="AS153" s="19">
        <v>9.6000000000000002E-2</v>
      </c>
      <c r="AT153" s="4">
        <f t="shared" si="168"/>
        <v>70.930806462651944</v>
      </c>
      <c r="AU153" s="11">
        <v>70.377775766168483</v>
      </c>
      <c r="AV153" s="11">
        <v>-1953.4930014989616</v>
      </c>
      <c r="AW153" s="11">
        <v>-215712.6795463459</v>
      </c>
      <c r="AX153" s="4">
        <f t="shared" si="170"/>
        <v>-34.0948847908234</v>
      </c>
      <c r="AY153" s="4">
        <f t="shared" si="171"/>
        <v>-3764.8964963831645</v>
      </c>
      <c r="BA153" s="4">
        <f t="shared" si="179"/>
        <v>87.614055969611201</v>
      </c>
      <c r="BB153" s="11">
        <v>89.735969372369297</v>
      </c>
      <c r="BC153" s="11">
        <v>-876.34480105855823</v>
      </c>
      <c r="BD153" s="11">
        <v>-207367.87452568227</v>
      </c>
      <c r="BE153" s="4">
        <f t="shared" si="172"/>
        <v>-15.295102161206529</v>
      </c>
      <c r="BF153" s="4">
        <f t="shared" si="173"/>
        <v>-3619.2521733356311</v>
      </c>
      <c r="BH153" s="4">
        <f t="shared" si="169"/>
        <v>-7.765166018425349</v>
      </c>
      <c r="BI153" s="11">
        <v>-7.7934634901238153</v>
      </c>
      <c r="BJ153" s="11">
        <v>123.01438102986856</v>
      </c>
      <c r="BK153" s="11">
        <v>-42291.586751603085</v>
      </c>
      <c r="BL153" s="4">
        <f t="shared" si="174"/>
        <v>2.1470059762740594</v>
      </c>
      <c r="BM153" s="4">
        <f t="shared" si="175"/>
        <v>-738.1274347082873</v>
      </c>
      <c r="BN153" s="4">
        <f t="shared" si="176"/>
        <v>16.017677672856006</v>
      </c>
      <c r="BO153" s="4">
        <f t="shared" si="177"/>
        <v>-5.8976382033192149E-3</v>
      </c>
      <c r="BP153" s="4">
        <f t="shared" si="178"/>
        <v>1.6333485617619379</v>
      </c>
    </row>
    <row r="154" spans="1:68" x14ac:dyDescent="0.3">
      <c r="A154" s="9">
        <v>42</v>
      </c>
      <c r="B154" s="9" t="s">
        <v>224</v>
      </c>
      <c r="C154" s="9">
        <v>14</v>
      </c>
      <c r="D154" s="9">
        <v>912</v>
      </c>
      <c r="E154" s="9">
        <v>398</v>
      </c>
      <c r="G154" s="9">
        <v>881</v>
      </c>
      <c r="H154" s="9">
        <v>367.5</v>
      </c>
      <c r="M154" s="9">
        <v>918.5</v>
      </c>
      <c r="N154" s="9">
        <v>445</v>
      </c>
      <c r="P154" s="9">
        <v>838.5</v>
      </c>
      <c r="Q154" s="9">
        <v>409</v>
      </c>
      <c r="S154" s="4">
        <f t="shared" si="150"/>
        <v>64.993372386368492</v>
      </c>
      <c r="T154" s="4">
        <f t="shared" si="151"/>
        <v>28.363335756331868</v>
      </c>
      <c r="V154" s="4">
        <f t="shared" si="152"/>
        <v>62.784167842533606</v>
      </c>
      <c r="W154" s="4">
        <f t="shared" si="153"/>
        <v>26.189763543849146</v>
      </c>
      <c r="Y154" s="4" t="str">
        <f t="shared" si="154"/>
        <v>nan</v>
      </c>
      <c r="Z154" s="4" t="str">
        <f t="shared" si="155"/>
        <v>nan</v>
      </c>
      <c r="AB154" s="4">
        <f t="shared" si="156"/>
        <v>65.456592693946789</v>
      </c>
      <c r="AC154" s="4">
        <f t="shared" si="157"/>
        <v>31.712774903436383</v>
      </c>
      <c r="AE154" s="4">
        <f t="shared" si="158"/>
        <v>59.755419677598667</v>
      </c>
      <c r="AF154" s="4">
        <f t="shared" si="159"/>
        <v>29.14724704607973</v>
      </c>
      <c r="AH154" s="37">
        <f t="shared" si="160"/>
        <v>3.0991935853343753</v>
      </c>
      <c r="AI154" s="37">
        <f t="shared" si="161"/>
        <v>3.381318626439862</v>
      </c>
      <c r="AJ154" s="37">
        <f t="shared" si="162"/>
        <v>5.2962878971505418</v>
      </c>
      <c r="AL154" s="20">
        <v>0.10400000000000001</v>
      </c>
      <c r="AM154" s="37">
        <f t="shared" si="163"/>
        <v>44.534190917235144</v>
      </c>
      <c r="AN154" s="37" t="str">
        <f t="shared" si="164"/>
        <v>nan</v>
      </c>
      <c r="AO154" s="37">
        <f t="shared" si="165"/>
        <v>44.534190917235144</v>
      </c>
      <c r="AP154" s="37">
        <f t="shared" si="166"/>
        <v>82.126061868274164</v>
      </c>
      <c r="AQ154" s="37">
        <f t="shared" si="167"/>
        <v>-8.5117051384246629</v>
      </c>
      <c r="AS154" s="19">
        <v>0.10400000000000001</v>
      </c>
      <c r="AT154" s="4">
        <f t="shared" si="168"/>
        <v>44.534190917235144</v>
      </c>
      <c r="AU154" s="11">
        <v>46.828485411942147</v>
      </c>
      <c r="AV154" s="11">
        <v>-3273.0362659656366</v>
      </c>
      <c r="AW154" s="11">
        <v>-74412.060855788121</v>
      </c>
      <c r="AX154" s="4">
        <f t="shared" si="170"/>
        <v>-57.125259378281179</v>
      </c>
      <c r="AY154" s="4">
        <f t="shared" si="171"/>
        <v>-1298.7354651278924</v>
      </c>
      <c r="BA154" s="4">
        <f t="shared" si="179"/>
        <v>82.126061868274164</v>
      </c>
      <c r="BB154" s="11">
        <v>75.865932778854685</v>
      </c>
      <c r="BC154" s="11">
        <v>-2708.5008423619215</v>
      </c>
      <c r="BD154" s="11">
        <v>-179611.46399190457</v>
      </c>
      <c r="BE154" s="4">
        <f t="shared" si="172"/>
        <v>-47.272257492255441</v>
      </c>
      <c r="BF154" s="4">
        <f t="shared" si="173"/>
        <v>-3134.8114209859732</v>
      </c>
      <c r="BH154" s="4">
        <f t="shared" si="169"/>
        <v>-8.5117051384246629</v>
      </c>
      <c r="BI154" s="11">
        <v>-8.0608720520410415</v>
      </c>
      <c r="BJ154" s="11">
        <v>-386.71415663800877</v>
      </c>
      <c r="BK154" s="11">
        <v>-89902.157326789093</v>
      </c>
      <c r="BL154" s="4">
        <f t="shared" si="174"/>
        <v>-6.7494352974063387</v>
      </c>
      <c r="BM154" s="4">
        <f t="shared" si="175"/>
        <v>-1569.0886499984138</v>
      </c>
      <c r="BN154" s="4">
        <f t="shared" si="176"/>
        <v>34.063570685969182</v>
      </c>
      <c r="BO154" s="4">
        <f t="shared" si="177"/>
        <v>-1.2537018313487325E-2</v>
      </c>
      <c r="BP154" s="4">
        <f t="shared" si="178"/>
        <v>3.4735175301154304</v>
      </c>
    </row>
    <row r="155" spans="1:68" x14ac:dyDescent="0.3">
      <c r="A155" s="9">
        <v>54</v>
      </c>
      <c r="B155" s="9" t="s">
        <v>236</v>
      </c>
      <c r="C155" s="9">
        <v>15</v>
      </c>
      <c r="D155" s="9">
        <v>906.5</v>
      </c>
      <c r="E155" s="9">
        <v>396.5</v>
      </c>
      <c r="J155" s="9">
        <v>918</v>
      </c>
      <c r="K155" s="9">
        <v>359</v>
      </c>
      <c r="P155" s="9">
        <v>844.5</v>
      </c>
      <c r="Q155" s="9">
        <v>412.5</v>
      </c>
      <c r="S155" s="4">
        <f t="shared" si="150"/>
        <v>64.60141674149456</v>
      </c>
      <c r="T155" s="4">
        <f t="shared" si="151"/>
        <v>28.256438762275341</v>
      </c>
      <c r="V155" s="4" t="str">
        <f t="shared" si="152"/>
        <v>nan</v>
      </c>
      <c r="W155" s="4" t="str">
        <f t="shared" si="153"/>
        <v>nan</v>
      </c>
      <c r="Y155" s="4">
        <f t="shared" si="154"/>
        <v>65.420960362594599</v>
      </c>
      <c r="Z155" s="4">
        <f t="shared" si="155"/>
        <v>25.584013910862161</v>
      </c>
      <c r="AB155" s="4" t="str">
        <f t="shared" si="156"/>
        <v>nan</v>
      </c>
      <c r="AC155" s="4" t="str">
        <f t="shared" si="157"/>
        <v>nan</v>
      </c>
      <c r="AE155" s="4">
        <f t="shared" si="158"/>
        <v>60.183007653824774</v>
      </c>
      <c r="AF155" s="4">
        <f t="shared" si="159"/>
        <v>29.396673365544963</v>
      </c>
      <c r="AH155" s="37"/>
      <c r="AI155" s="37"/>
      <c r="AJ155" s="37">
        <f t="shared" si="162"/>
        <v>4.5631648903470916</v>
      </c>
      <c r="AL155" s="20">
        <v>0.112</v>
      </c>
      <c r="AM155" s="37" t="str">
        <f t="shared" si="163"/>
        <v>nan</v>
      </c>
      <c r="AN155" s="37">
        <f t="shared" si="164"/>
        <v>-72.950969027890253</v>
      </c>
      <c r="AO155" s="37">
        <f t="shared" si="165"/>
        <v>20.509030972109741</v>
      </c>
      <c r="AP155" s="37"/>
      <c r="AQ155" s="37">
        <f t="shared" si="167"/>
        <v>-14.470294100065887</v>
      </c>
      <c r="AS155" s="19">
        <v>0.112</v>
      </c>
      <c r="AT155" s="4">
        <f t="shared" si="168"/>
        <v>20.509030972109741</v>
      </c>
      <c r="AU155" s="11">
        <v>18.00919302334421</v>
      </c>
      <c r="AV155" s="11">
        <v>-3144.0860317417032</v>
      </c>
      <c r="AW155" s="11">
        <v>113610.92024781204</v>
      </c>
      <c r="AX155" s="4">
        <f t="shared" si="170"/>
        <v>-54.874653219855666</v>
      </c>
      <c r="AY155" s="4">
        <f t="shared" si="171"/>
        <v>1982.8846245450127</v>
      </c>
      <c r="BA155" s="4">
        <f>AVERAGE(BA154,BA156)</f>
        <v>46.518595126278782</v>
      </c>
      <c r="BH155" s="4">
        <f t="shared" si="169"/>
        <v>-14.470294100065887</v>
      </c>
      <c r="BI155" s="11">
        <v>-13.980890290218944</v>
      </c>
      <c r="BJ155" s="11">
        <v>-1315.4202045207303</v>
      </c>
      <c r="BK155" s="11">
        <v>-117248.07974514329</v>
      </c>
      <c r="BL155" s="4">
        <f t="shared" si="174"/>
        <v>-22.958413616143943</v>
      </c>
      <c r="BM155" s="4">
        <f t="shared" si="175"/>
        <v>-2046.3650331936249</v>
      </c>
      <c r="BN155" s="4">
        <f t="shared" si="176"/>
        <v>45.855506380838875</v>
      </c>
      <c r="BO155" s="4">
        <f t="shared" si="177"/>
        <v>-1.6350456615217061E-2</v>
      </c>
      <c r="BP155" s="4">
        <f t="shared" si="178"/>
        <v>4.6759603311866353</v>
      </c>
    </row>
    <row r="156" spans="1:68" x14ac:dyDescent="0.3">
      <c r="A156" s="9">
        <v>11</v>
      </c>
      <c r="B156" s="9" t="s">
        <v>193</v>
      </c>
      <c r="C156" s="9">
        <v>16</v>
      </c>
      <c r="D156" s="9">
        <v>902</v>
      </c>
      <c r="E156" s="9">
        <v>394.5</v>
      </c>
      <c r="J156" s="9">
        <v>902</v>
      </c>
      <c r="K156" s="9">
        <v>353</v>
      </c>
      <c r="M156" s="9">
        <v>943.5</v>
      </c>
      <c r="N156" s="9">
        <v>402.5</v>
      </c>
      <c r="P156" s="9">
        <v>847</v>
      </c>
      <c r="Q156" s="9">
        <v>420.5</v>
      </c>
      <c r="S156" s="4">
        <f t="shared" si="150"/>
        <v>64.28072575932498</v>
      </c>
      <c r="T156" s="4">
        <f t="shared" si="151"/>
        <v>28.113909436866635</v>
      </c>
      <c r="V156" s="4" t="str">
        <f t="shared" si="152"/>
        <v>nan</v>
      </c>
      <c r="W156" s="4" t="str">
        <f t="shared" si="153"/>
        <v>nan</v>
      </c>
      <c r="Y156" s="4">
        <f t="shared" si="154"/>
        <v>64.28072575932498</v>
      </c>
      <c r="Z156" s="4">
        <f t="shared" si="155"/>
        <v>25.156425934636051</v>
      </c>
      <c r="AB156" s="4">
        <f t="shared" si="156"/>
        <v>67.238209261555568</v>
      </c>
      <c r="AC156" s="4">
        <f t="shared" si="157"/>
        <v>28.684026738501448</v>
      </c>
      <c r="AE156" s="4">
        <f t="shared" si="158"/>
        <v>60.361169310585652</v>
      </c>
      <c r="AF156" s="4">
        <f t="shared" si="159"/>
        <v>29.966790667179772</v>
      </c>
      <c r="AH156" s="37"/>
      <c r="AI156" s="37">
        <f t="shared" si="161"/>
        <v>3.0119333331914011</v>
      </c>
      <c r="AJ156" s="37">
        <f t="shared" si="162"/>
        <v>4.3354459526674738</v>
      </c>
      <c r="AL156" s="20">
        <v>0.12</v>
      </c>
      <c r="AM156" s="37" t="str">
        <f t="shared" si="163"/>
        <v>nan</v>
      </c>
      <c r="AN156" s="37">
        <f t="shared" si="164"/>
        <v>89.998062684730115</v>
      </c>
      <c r="AO156" s="37">
        <f t="shared" si="165"/>
        <v>-3.4619373152698785</v>
      </c>
      <c r="AP156" s="37">
        <f t="shared" si="166"/>
        <v>10.911128384283399</v>
      </c>
      <c r="AQ156" s="37">
        <f t="shared" si="167"/>
        <v>-25.301378625419726</v>
      </c>
      <c r="AS156" s="19">
        <v>0.12</v>
      </c>
      <c r="AT156" s="4">
        <f t="shared" si="168"/>
        <v>-3.4619373152698785</v>
      </c>
      <c r="AU156" s="11">
        <v>-3.4768934853022788</v>
      </c>
      <c r="AV156" s="11">
        <v>-1455.2614556609776</v>
      </c>
      <c r="AW156" s="11">
        <v>257603.10917454318</v>
      </c>
      <c r="AX156" s="4">
        <f t="shared" si="170"/>
        <v>-25.399103878649534</v>
      </c>
      <c r="AY156" s="4">
        <f t="shared" si="171"/>
        <v>4496.022418470191</v>
      </c>
      <c r="BA156" s="4">
        <f t="shared" ref="BA156:BA187" si="180">AP156</f>
        <v>10.911128384283399</v>
      </c>
      <c r="BB156" s="11">
        <v>15.863876146087344</v>
      </c>
      <c r="BC156" s="11">
        <v>-2703.2953994894774</v>
      </c>
      <c r="BD156" s="11">
        <v>222919.08193230254</v>
      </c>
      <c r="BE156" s="4">
        <f t="shared" si="172"/>
        <v>-47.18140537510682</v>
      </c>
      <c r="BF156" s="4">
        <f t="shared" si="173"/>
        <v>3890.6719452416833</v>
      </c>
      <c r="BH156" s="4">
        <f t="shared" si="169"/>
        <v>-25.301378625419726</v>
      </c>
      <c r="BI156" s="11">
        <v>-29.10759632403844</v>
      </c>
      <c r="BJ156" s="11">
        <v>-2262.6835216640607</v>
      </c>
      <c r="BK156" s="11">
        <v>-60745.671465887557</v>
      </c>
      <c r="BL156" s="4">
        <f t="shared" si="174"/>
        <v>-39.4912773836583</v>
      </c>
      <c r="BM156" s="4">
        <f t="shared" si="175"/>
        <v>-1060.2119734145083</v>
      </c>
      <c r="BN156" s="4">
        <f t="shared" si="176"/>
        <v>40.922080176551475</v>
      </c>
      <c r="BO156" s="4">
        <f t="shared" si="177"/>
        <v>-8.471093667581921E-3</v>
      </c>
      <c r="BP156" s="4">
        <f t="shared" si="178"/>
        <v>4.1728908625715437</v>
      </c>
    </row>
    <row r="157" spans="1:68" x14ac:dyDescent="0.3">
      <c r="A157" s="9">
        <v>40</v>
      </c>
      <c r="B157" s="9" t="s">
        <v>222</v>
      </c>
      <c r="C157" s="9">
        <v>17</v>
      </c>
      <c r="D157" s="9">
        <v>902</v>
      </c>
      <c r="E157" s="9">
        <v>384.5</v>
      </c>
      <c r="J157" s="9">
        <v>896.5</v>
      </c>
      <c r="K157" s="9">
        <v>348</v>
      </c>
      <c r="M157" s="9">
        <v>942.5</v>
      </c>
      <c r="N157" s="9">
        <v>388</v>
      </c>
      <c r="P157" s="9">
        <v>860.5</v>
      </c>
      <c r="Q157" s="9">
        <v>437.5</v>
      </c>
      <c r="S157" s="4">
        <f t="shared" si="150"/>
        <v>64.28072575932498</v>
      </c>
      <c r="T157" s="4">
        <f t="shared" si="151"/>
        <v>27.401262809823123</v>
      </c>
      <c r="V157" s="4" t="str">
        <f t="shared" si="152"/>
        <v>nan</v>
      </c>
      <c r="W157" s="4" t="str">
        <f t="shared" si="153"/>
        <v>nan</v>
      </c>
      <c r="Y157" s="4">
        <f t="shared" si="154"/>
        <v>63.888770114451049</v>
      </c>
      <c r="Z157" s="4">
        <f t="shared" si="155"/>
        <v>24.800102621114295</v>
      </c>
      <c r="AB157" s="4">
        <f t="shared" si="156"/>
        <v>67.166944598851217</v>
      </c>
      <c r="AC157" s="4">
        <f t="shared" si="157"/>
        <v>27.650689129288352</v>
      </c>
      <c r="AE157" s="4">
        <f t="shared" si="158"/>
        <v>61.3232422570944</v>
      </c>
      <c r="AF157" s="4">
        <f t="shared" si="159"/>
        <v>31.178289933153746</v>
      </c>
      <c r="AH157" s="37"/>
      <c r="AI157" s="37">
        <f t="shared" si="161"/>
        <v>2.8969764718544311</v>
      </c>
      <c r="AJ157" s="37">
        <f t="shared" si="162"/>
        <v>4.7971494198472975</v>
      </c>
      <c r="AL157" s="20">
        <v>0.128</v>
      </c>
      <c r="AM157" s="37" t="str">
        <f t="shared" si="163"/>
        <v>nan</v>
      </c>
      <c r="AN157" s="37">
        <f t="shared" si="164"/>
        <v>81.430858120162398</v>
      </c>
      <c r="AO157" s="37">
        <f t="shared" si="165"/>
        <v>-12.029141879837596</v>
      </c>
      <c r="AP157" s="37">
        <f t="shared" si="166"/>
        <v>4.939215542126175</v>
      </c>
      <c r="AQ157" s="37">
        <f t="shared" si="167"/>
        <v>-51.938385805336246</v>
      </c>
      <c r="AS157" s="19">
        <v>0.128</v>
      </c>
      <c r="AT157" s="4">
        <f t="shared" si="168"/>
        <v>-12.029141879837596</v>
      </c>
      <c r="AU157" s="11">
        <v>-5.2749913731707947</v>
      </c>
      <c r="AV157" s="11">
        <v>977.56391081884601</v>
      </c>
      <c r="AW157" s="11">
        <v>233245.26115381837</v>
      </c>
      <c r="AX157" s="4">
        <f t="shared" si="170"/>
        <v>17.06170889246108</v>
      </c>
      <c r="AY157" s="4">
        <f t="shared" si="171"/>
        <v>4070.8977718081596</v>
      </c>
      <c r="BA157" s="4">
        <f t="shared" si="180"/>
        <v>4.939215542126175</v>
      </c>
      <c r="BB157" s="11">
        <v>3.1472253900024594</v>
      </c>
      <c r="BC157" s="11">
        <v>-183.42288110016747</v>
      </c>
      <c r="BD157" s="11">
        <v>298459.00868806394</v>
      </c>
      <c r="BE157" s="4">
        <f t="shared" si="172"/>
        <v>-3.2013331986920015</v>
      </c>
      <c r="BF157" s="4">
        <f t="shared" si="173"/>
        <v>5209.0923838450781</v>
      </c>
      <c r="BH157" s="4">
        <f t="shared" si="169"/>
        <v>-51.938385805336246</v>
      </c>
      <c r="BI157" s="11">
        <v>-50.183828356391125</v>
      </c>
      <c r="BJ157" s="11">
        <v>-2287.3509941391644</v>
      </c>
      <c r="BK157" s="11">
        <v>71116.594487783776</v>
      </c>
      <c r="BL157" s="4">
        <f t="shared" si="174"/>
        <v>-39.921805996493937</v>
      </c>
      <c r="BM157" s="4">
        <f t="shared" si="175"/>
        <v>1241.2187266174774</v>
      </c>
      <c r="BN157" s="4">
        <f t="shared" si="176"/>
        <v>43.83542274090437</v>
      </c>
      <c r="BO157" s="4">
        <f t="shared" si="177"/>
        <v>9.9173376256736431E-3</v>
      </c>
      <c r="BP157" s="4">
        <f t="shared" si="178"/>
        <v>4.4699691272609083</v>
      </c>
    </row>
    <row r="158" spans="1:68" x14ac:dyDescent="0.3">
      <c r="A158" s="9">
        <v>4</v>
      </c>
      <c r="B158" s="9" t="s">
        <v>186</v>
      </c>
      <c r="C158" s="9">
        <v>18</v>
      </c>
      <c r="D158" s="9">
        <v>894.5</v>
      </c>
      <c r="E158" s="9">
        <v>382</v>
      </c>
      <c r="J158" s="9">
        <v>902</v>
      </c>
      <c r="K158" s="9">
        <v>345</v>
      </c>
      <c r="M158" s="9">
        <v>940.5</v>
      </c>
      <c r="N158" s="9">
        <v>390.5</v>
      </c>
      <c r="P158" s="9">
        <v>869.5</v>
      </c>
      <c r="Q158" s="9">
        <v>445.5</v>
      </c>
      <c r="S158" s="4">
        <f t="shared" si="150"/>
        <v>63.746240789042346</v>
      </c>
      <c r="T158" s="4">
        <f t="shared" si="151"/>
        <v>27.223101153062242</v>
      </c>
      <c r="V158" s="4" t="str">
        <f t="shared" si="152"/>
        <v>nan</v>
      </c>
      <c r="W158" s="4" t="str">
        <f t="shared" si="153"/>
        <v>nan</v>
      </c>
      <c r="Y158" s="4">
        <f t="shared" si="154"/>
        <v>64.28072575932498</v>
      </c>
      <c r="Z158" s="4">
        <f t="shared" si="155"/>
        <v>24.586308633001241</v>
      </c>
      <c r="AB158" s="4">
        <f t="shared" si="156"/>
        <v>67.024415273442514</v>
      </c>
      <c r="AC158" s="4">
        <f t="shared" si="157"/>
        <v>27.82885078604923</v>
      </c>
      <c r="AE158" s="4">
        <f t="shared" si="158"/>
        <v>61.96462422143356</v>
      </c>
      <c r="AF158" s="4">
        <f t="shared" si="159"/>
        <v>31.748407234788559</v>
      </c>
      <c r="AH158" s="37"/>
      <c r="AI158" s="37">
        <f t="shared" si="161"/>
        <v>3.3336707347961312</v>
      </c>
      <c r="AJ158" s="37">
        <f t="shared" si="162"/>
        <v>4.8633890166515883</v>
      </c>
      <c r="AL158" s="20">
        <v>0.13600000000000001</v>
      </c>
      <c r="AM158" s="37" t="str">
        <f t="shared" si="163"/>
        <v>nan</v>
      </c>
      <c r="AN158" s="37">
        <f t="shared" si="164"/>
        <v>-78.541247654122827</v>
      </c>
      <c r="AO158" s="37">
        <f t="shared" si="165"/>
        <v>14.918752345877166</v>
      </c>
      <c r="AP158" s="37">
        <f t="shared" si="166"/>
        <v>10.469174257711432</v>
      </c>
      <c r="AQ158" s="37">
        <f t="shared" si="167"/>
        <v>-68.510401201400995</v>
      </c>
      <c r="AS158" s="19">
        <v>0.13600000000000001</v>
      </c>
      <c r="AT158" s="4">
        <f t="shared" si="168"/>
        <v>14.918752345877166</v>
      </c>
      <c r="AU158" s="11">
        <v>12.164129830707965</v>
      </c>
      <c r="AV158" s="11">
        <v>2276.6629000570028</v>
      </c>
      <c r="AW158" s="11">
        <v>41769.339449932777</v>
      </c>
      <c r="AX158" s="4">
        <f t="shared" si="170"/>
        <v>39.7352635639973</v>
      </c>
      <c r="AY158" s="4">
        <f t="shared" si="171"/>
        <v>729.01249978448425</v>
      </c>
      <c r="BA158" s="4">
        <f t="shared" si="180"/>
        <v>10.469174257711432</v>
      </c>
      <c r="BB158" s="11">
        <v>12.929109909090755</v>
      </c>
      <c r="BC158" s="11">
        <v>2072.0489663362209</v>
      </c>
      <c r="BD158" s="11">
        <v>190193.13997012694</v>
      </c>
      <c r="BE158" s="4">
        <f t="shared" si="172"/>
        <v>36.164076725112203</v>
      </c>
      <c r="BF158" s="4">
        <f t="shared" si="173"/>
        <v>3319.4965071851452</v>
      </c>
      <c r="BH158" s="4">
        <f t="shared" si="169"/>
        <v>-68.510401201400995</v>
      </c>
      <c r="BI158" s="11">
        <v>-65.705213968558553</v>
      </c>
      <c r="BJ158" s="11">
        <v>-1124.8179558138086</v>
      </c>
      <c r="BK158" s="11">
        <v>163512.69628863601</v>
      </c>
      <c r="BL158" s="4">
        <f t="shared" si="174"/>
        <v>-19.631776814503052</v>
      </c>
      <c r="BM158" s="4">
        <f t="shared" si="175"/>
        <v>2853.8349190502113</v>
      </c>
      <c r="BN158" s="4">
        <f t="shared" si="176"/>
        <v>62.490394063868891</v>
      </c>
      <c r="BO158" s="4">
        <f t="shared" si="177"/>
        <v>2.2802141003211186E-2</v>
      </c>
      <c r="BP158" s="4">
        <f t="shared" si="178"/>
        <v>6.3722467983686064</v>
      </c>
    </row>
    <row r="159" spans="1:68" x14ac:dyDescent="0.3">
      <c r="A159" s="9">
        <v>56</v>
      </c>
      <c r="B159" s="9" t="s">
        <v>238</v>
      </c>
      <c r="C159" s="9">
        <v>19</v>
      </c>
      <c r="D159" s="9">
        <v>902.5</v>
      </c>
      <c r="E159" s="9">
        <v>374.5</v>
      </c>
      <c r="J159" s="9">
        <v>920</v>
      </c>
      <c r="K159" s="9">
        <v>347</v>
      </c>
      <c r="M159" s="9">
        <v>939.5</v>
      </c>
      <c r="N159" s="9">
        <v>403</v>
      </c>
      <c r="P159" s="9">
        <v>870.5</v>
      </c>
      <c r="Q159" s="9">
        <v>447.5</v>
      </c>
      <c r="S159" s="4">
        <f t="shared" si="150"/>
        <v>64.316358090677156</v>
      </c>
      <c r="T159" s="4">
        <f t="shared" si="151"/>
        <v>26.688616182779608</v>
      </c>
      <c r="V159" s="4" t="str">
        <f t="shared" si="152"/>
        <v>nan</v>
      </c>
      <c r="W159" s="4" t="str">
        <f t="shared" si="153"/>
        <v>nan</v>
      </c>
      <c r="Y159" s="4">
        <f t="shared" si="154"/>
        <v>65.563489688003315</v>
      </c>
      <c r="Z159" s="4">
        <f t="shared" si="155"/>
        <v>24.728837958409944</v>
      </c>
      <c r="AB159" s="4">
        <f t="shared" si="156"/>
        <v>66.953150610738163</v>
      </c>
      <c r="AC159" s="4">
        <f t="shared" si="157"/>
        <v>28.719659069853623</v>
      </c>
      <c r="AE159" s="4">
        <f t="shared" si="158"/>
        <v>62.035888884137911</v>
      </c>
      <c r="AF159" s="4">
        <f t="shared" si="159"/>
        <v>31.890936560197261</v>
      </c>
      <c r="AH159" s="37"/>
      <c r="AI159" s="37">
        <f t="shared" si="161"/>
        <v>3.3283344187421475</v>
      </c>
      <c r="AJ159" s="37">
        <f t="shared" si="162"/>
        <v>5.6802004463987608</v>
      </c>
      <c r="AL159" s="20">
        <v>0.14400000000000002</v>
      </c>
      <c r="AM159" s="37" t="str">
        <f t="shared" si="163"/>
        <v>nan</v>
      </c>
      <c r="AN159" s="37">
        <f t="shared" si="164"/>
        <v>-57.528807709151302</v>
      </c>
      <c r="AO159" s="37">
        <f t="shared" si="165"/>
        <v>35.931192290848692</v>
      </c>
      <c r="AP159" s="37">
        <f t="shared" si="166"/>
        <v>37.60599135740167</v>
      </c>
      <c r="AQ159" s="37">
        <f t="shared" si="167"/>
        <v>-66.329461515279547</v>
      </c>
      <c r="AS159" s="19">
        <v>0.14400000000000002</v>
      </c>
      <c r="AT159" s="4">
        <f t="shared" si="168"/>
        <v>35.931192290848692</v>
      </c>
      <c r="AU159" s="11">
        <v>31.151616757912212</v>
      </c>
      <c r="AV159" s="11">
        <v>1645.8733737607652</v>
      </c>
      <c r="AW159" s="11">
        <v>-116543.53962840211</v>
      </c>
      <c r="AX159" s="4">
        <f t="shared" si="170"/>
        <v>28.725909443032599</v>
      </c>
      <c r="AY159" s="4">
        <f t="shared" si="171"/>
        <v>-2034.0684884441059</v>
      </c>
      <c r="BA159" s="4">
        <f t="shared" si="180"/>
        <v>37.60599135740167</v>
      </c>
      <c r="BB159" s="11">
        <v>36.300010426054712</v>
      </c>
      <c r="BC159" s="11">
        <v>2859.6675029608937</v>
      </c>
      <c r="BD159" s="11">
        <v>-5529.4189230665161</v>
      </c>
      <c r="BE159" s="4">
        <f t="shared" si="172"/>
        <v>49.910613438952289</v>
      </c>
      <c r="BF159" s="4">
        <f t="shared" si="173"/>
        <v>-96.506565929589755</v>
      </c>
      <c r="BH159" s="4">
        <f t="shared" si="169"/>
        <v>-66.329461515279547</v>
      </c>
      <c r="BI159" s="11">
        <v>-68.180916504227838</v>
      </c>
      <c r="BJ159" s="11">
        <v>328.85227074199315</v>
      </c>
      <c r="BK159" s="11">
        <v>147885.11321674517</v>
      </c>
      <c r="BL159" s="4">
        <f t="shared" si="174"/>
        <v>5.7395548771075964</v>
      </c>
      <c r="BM159" s="4">
        <f t="shared" si="175"/>
        <v>2581.0821403167865</v>
      </c>
      <c r="BN159" s="4">
        <f t="shared" si="176"/>
        <v>56.0140441066129</v>
      </c>
      <c r="BO159" s="4">
        <f t="shared" si="177"/>
        <v>2.0622846301131124E-2</v>
      </c>
      <c r="BP159" s="4">
        <f t="shared" si="178"/>
        <v>5.7118428931210268</v>
      </c>
    </row>
    <row r="160" spans="1:68" x14ac:dyDescent="0.3">
      <c r="A160" s="9">
        <v>43</v>
      </c>
      <c r="B160" s="9" t="s">
        <v>225</v>
      </c>
      <c r="C160" s="9">
        <v>20</v>
      </c>
      <c r="D160" s="9">
        <v>911</v>
      </c>
      <c r="E160" s="9">
        <v>373</v>
      </c>
      <c r="G160" s="9">
        <v>884.5</v>
      </c>
      <c r="H160" s="9">
        <v>354</v>
      </c>
      <c r="J160" s="9">
        <v>934.5</v>
      </c>
      <c r="K160" s="9">
        <v>354</v>
      </c>
      <c r="M160" s="9">
        <v>935</v>
      </c>
      <c r="N160" s="9">
        <v>412.5</v>
      </c>
      <c r="P160" s="9">
        <v>871.5</v>
      </c>
      <c r="Q160" s="9">
        <v>444.5</v>
      </c>
      <c r="S160" s="4">
        <f t="shared" si="150"/>
        <v>64.922107723664141</v>
      </c>
      <c r="T160" s="4">
        <f t="shared" si="151"/>
        <v>26.581719188723081</v>
      </c>
      <c r="V160" s="4">
        <f t="shared" si="152"/>
        <v>63.033594161998835</v>
      </c>
      <c r="W160" s="4">
        <f t="shared" si="153"/>
        <v>25.227690597340402</v>
      </c>
      <c r="Y160" s="4">
        <f t="shared" si="154"/>
        <v>66.596827297216407</v>
      </c>
      <c r="Z160" s="4">
        <f t="shared" si="155"/>
        <v>25.227690597340402</v>
      </c>
      <c r="AB160" s="4">
        <f t="shared" si="156"/>
        <v>66.632459628568583</v>
      </c>
      <c r="AC160" s="4">
        <f t="shared" si="157"/>
        <v>29.396673365544963</v>
      </c>
      <c r="AE160" s="4">
        <f t="shared" si="158"/>
        <v>62.107153546842262</v>
      </c>
      <c r="AF160" s="4">
        <f t="shared" si="159"/>
        <v>31.677142572084207</v>
      </c>
      <c r="AH160" s="37">
        <f t="shared" si="160"/>
        <v>2.3237635204287765</v>
      </c>
      <c r="AI160" s="37">
        <f t="shared" si="161"/>
        <v>3.2938231063943326</v>
      </c>
      <c r="AJ160" s="37">
        <f t="shared" si="162"/>
        <v>5.8212804839923571</v>
      </c>
      <c r="AL160" s="20">
        <v>0.152</v>
      </c>
      <c r="AM160" s="37">
        <f t="shared" si="163"/>
        <v>35.639809198086816</v>
      </c>
      <c r="AN160" s="37">
        <f t="shared" si="164"/>
        <v>-38.955907837758801</v>
      </c>
      <c r="AO160" s="37">
        <f t="shared" si="165"/>
        <v>35.639809198086816</v>
      </c>
      <c r="AP160" s="37">
        <f t="shared" si="166"/>
        <v>58.717346318360214</v>
      </c>
      <c r="AQ160" s="37">
        <f t="shared" si="167"/>
        <v>-61.081651956813729</v>
      </c>
      <c r="AS160" s="19">
        <v>0.152</v>
      </c>
      <c r="AT160" s="4">
        <f t="shared" si="168"/>
        <v>35.639809198086816</v>
      </c>
      <c r="AU160" s="11">
        <v>38.498105061676853</v>
      </c>
      <c r="AV160" s="11">
        <v>411.96617743423144</v>
      </c>
      <c r="AW160" s="11">
        <v>-110154.22138997345</v>
      </c>
      <c r="AX160" s="4">
        <f t="shared" si="170"/>
        <v>7.1901662030825042</v>
      </c>
      <c r="AY160" s="4">
        <f t="shared" si="171"/>
        <v>-1922.5538482258016</v>
      </c>
      <c r="BA160" s="4">
        <f t="shared" si="180"/>
        <v>58.717346318360214</v>
      </c>
      <c r="BB160" s="11">
        <v>58.683792129695739</v>
      </c>
      <c r="BC160" s="11">
        <v>1983.5782593650238</v>
      </c>
      <c r="BD160" s="11">
        <v>-158111.03746115972</v>
      </c>
      <c r="BE160" s="4">
        <f t="shared" si="172"/>
        <v>34.619971596897713</v>
      </c>
      <c r="BF160" s="4">
        <f t="shared" si="173"/>
        <v>-2759.5581874413338</v>
      </c>
      <c r="BH160" s="4">
        <f t="shared" si="169"/>
        <v>-61.081651956813729</v>
      </c>
      <c r="BI160" s="11">
        <v>-60.443577386772347</v>
      </c>
      <c r="BJ160" s="11">
        <v>1241.3439680407698</v>
      </c>
      <c r="BK160" s="11">
        <v>76181.549671817978</v>
      </c>
      <c r="BL160" s="4">
        <f t="shared" si="174"/>
        <v>21.665539392082696</v>
      </c>
      <c r="BM160" s="4">
        <f t="shared" si="175"/>
        <v>1329.6188710448296</v>
      </c>
      <c r="BN160" s="4">
        <f t="shared" si="176"/>
        <v>30.597912377996209</v>
      </c>
      <c r="BO160" s="4">
        <f t="shared" si="177"/>
        <v>1.0623654779648188E-2</v>
      </c>
      <c r="BP160" s="4">
        <f t="shared" si="178"/>
        <v>3.1201187335796119</v>
      </c>
    </row>
    <row r="161" spans="1:68" x14ac:dyDescent="0.3">
      <c r="A161" s="9">
        <v>59</v>
      </c>
      <c r="B161" s="9" t="s">
        <v>241</v>
      </c>
      <c r="C161" s="9">
        <v>21</v>
      </c>
      <c r="D161" s="9">
        <v>920</v>
      </c>
      <c r="E161" s="9">
        <v>375</v>
      </c>
      <c r="G161" s="9">
        <v>889</v>
      </c>
      <c r="H161" s="9">
        <v>351</v>
      </c>
      <c r="J161" s="9">
        <v>937.5</v>
      </c>
      <c r="K161" s="9">
        <v>356.5</v>
      </c>
      <c r="M161" s="9">
        <v>935</v>
      </c>
      <c r="N161" s="9">
        <v>419.5</v>
      </c>
      <c r="P161" s="9">
        <v>865.5</v>
      </c>
      <c r="Q161" s="9">
        <v>435</v>
      </c>
      <c r="S161" s="4">
        <f t="shared" si="150"/>
        <v>65.563489688003315</v>
      </c>
      <c r="T161" s="4">
        <f t="shared" si="151"/>
        <v>26.724248514131784</v>
      </c>
      <c r="V161" s="4">
        <f t="shared" si="152"/>
        <v>63.354285144168415</v>
      </c>
      <c r="W161" s="4">
        <f t="shared" si="153"/>
        <v>25.013896609227348</v>
      </c>
      <c r="Y161" s="4">
        <f t="shared" si="154"/>
        <v>66.810621285329461</v>
      </c>
      <c r="Z161" s="4">
        <f t="shared" si="155"/>
        <v>25.405852254101283</v>
      </c>
      <c r="AB161" s="4">
        <f t="shared" si="156"/>
        <v>66.632459628568583</v>
      </c>
      <c r="AC161" s="4">
        <f t="shared" si="157"/>
        <v>29.895526004475421</v>
      </c>
      <c r="AE161" s="4">
        <f t="shared" si="158"/>
        <v>61.679565570616155</v>
      </c>
      <c r="AF161" s="4">
        <f t="shared" si="159"/>
        <v>31.000128276392868</v>
      </c>
      <c r="AH161" s="37">
        <f t="shared" si="160"/>
        <v>2.7939019945429369</v>
      </c>
      <c r="AI161" s="37">
        <f t="shared" si="161"/>
        <v>3.3465949343463053</v>
      </c>
      <c r="AJ161" s="37">
        <f t="shared" si="162"/>
        <v>5.7765053701122389</v>
      </c>
      <c r="AL161" s="20">
        <v>0.16</v>
      </c>
      <c r="AM161" s="37">
        <f t="shared" si="163"/>
        <v>37.746805387274605</v>
      </c>
      <c r="AN161" s="37">
        <f t="shared" si="164"/>
        <v>-46.591140271194668</v>
      </c>
      <c r="AO161" s="37">
        <f t="shared" si="165"/>
        <v>37.746805387274605</v>
      </c>
      <c r="AP161" s="37">
        <f t="shared" si="166"/>
        <v>71.37213682354502</v>
      </c>
      <c r="AQ161" s="37">
        <f t="shared" si="167"/>
        <v>-47.75008517491235</v>
      </c>
      <c r="AS161" s="19">
        <v>0.16</v>
      </c>
      <c r="AT161" s="4">
        <f t="shared" si="168"/>
        <v>37.746805387274605</v>
      </c>
      <c r="AU161" s="11">
        <v>37.74307590993741</v>
      </c>
      <c r="AV161" s="11">
        <v>-116.59425219152627</v>
      </c>
      <c r="AW161" s="11">
        <v>-24445.192589621303</v>
      </c>
      <c r="AX161" s="4">
        <f t="shared" si="170"/>
        <v>-2.0349535896427478</v>
      </c>
      <c r="AY161" s="4">
        <f t="shared" si="171"/>
        <v>-426.64909697301084</v>
      </c>
      <c r="BA161" s="4">
        <f t="shared" si="180"/>
        <v>71.37213682354502</v>
      </c>
      <c r="BB161" s="11">
        <v>68.037264083333682</v>
      </c>
      <c r="BC161" s="11">
        <v>329.89078342439717</v>
      </c>
      <c r="BD161" s="11">
        <v>-166145.75569262658</v>
      </c>
      <c r="BE161" s="4">
        <f t="shared" si="172"/>
        <v>5.7576803427392651</v>
      </c>
      <c r="BF161" s="4">
        <f t="shared" si="173"/>
        <v>-2899.7904750504463</v>
      </c>
      <c r="BH161" s="4">
        <f t="shared" si="169"/>
        <v>-47.75008517491235</v>
      </c>
      <c r="BI161" s="11">
        <v>-48.319412072204727</v>
      </c>
      <c r="BJ161" s="11">
        <v>1547.7571233859519</v>
      </c>
      <c r="BK161" s="11">
        <v>12802.319109512964</v>
      </c>
      <c r="BL161" s="4">
        <f t="shared" si="174"/>
        <v>27.013457824280987</v>
      </c>
      <c r="BM161" s="4">
        <f t="shared" si="175"/>
        <v>223.44262035198977</v>
      </c>
      <c r="BN161" s="4">
        <f t="shared" si="176"/>
        <v>16.560782027444183</v>
      </c>
      <c r="BO161" s="4">
        <f t="shared" si="177"/>
        <v>1.7853065366123981E-3</v>
      </c>
      <c r="BP161" s="4">
        <f t="shared" si="178"/>
        <v>1.6887297933343843</v>
      </c>
    </row>
    <row r="162" spans="1:68" x14ac:dyDescent="0.3">
      <c r="A162" s="9">
        <v>2</v>
      </c>
      <c r="B162" s="9" t="s">
        <v>184</v>
      </c>
      <c r="C162" s="9">
        <v>22</v>
      </c>
      <c r="D162" s="9">
        <v>920.5</v>
      </c>
      <c r="E162" s="9">
        <v>375.5</v>
      </c>
      <c r="G162" s="9">
        <v>889</v>
      </c>
      <c r="H162" s="9">
        <v>351.5</v>
      </c>
      <c r="J162" s="9">
        <v>936.5</v>
      </c>
      <c r="K162" s="9">
        <v>356.5</v>
      </c>
      <c r="M162" s="9">
        <v>942.5</v>
      </c>
      <c r="N162" s="9">
        <v>418</v>
      </c>
      <c r="P162" s="9">
        <v>857</v>
      </c>
      <c r="Q162" s="9">
        <v>422</v>
      </c>
      <c r="S162" s="4">
        <f t="shared" si="150"/>
        <v>65.599122019355491</v>
      </c>
      <c r="T162" s="4">
        <f t="shared" si="151"/>
        <v>26.759880845483959</v>
      </c>
      <c r="V162" s="4">
        <f t="shared" si="152"/>
        <v>63.354285144168415</v>
      </c>
      <c r="W162" s="4">
        <f t="shared" si="153"/>
        <v>25.049528940579524</v>
      </c>
      <c r="Y162" s="4">
        <f t="shared" si="154"/>
        <v>66.73935662262511</v>
      </c>
      <c r="Z162" s="4">
        <f t="shared" si="155"/>
        <v>25.405852254101283</v>
      </c>
      <c r="AB162" s="4">
        <f t="shared" si="156"/>
        <v>67.166944598851217</v>
      </c>
      <c r="AC162" s="4">
        <f t="shared" si="157"/>
        <v>29.788629010418894</v>
      </c>
      <c r="AE162" s="4">
        <f t="shared" si="158"/>
        <v>61.07381593762917</v>
      </c>
      <c r="AF162" s="4">
        <f t="shared" si="159"/>
        <v>30.073687661236299</v>
      </c>
      <c r="AH162" s="37">
        <f t="shared" si="160"/>
        <v>2.8221616245016703</v>
      </c>
      <c r="AI162" s="37">
        <f t="shared" si="161"/>
        <v>3.4104813571361694</v>
      </c>
      <c r="AJ162" s="37">
        <f t="shared" si="162"/>
        <v>5.6088956796713454</v>
      </c>
      <c r="AL162" s="20">
        <v>0.16800000000000001</v>
      </c>
      <c r="AM162" s="37">
        <f t="shared" si="163"/>
        <v>37.303948277983366</v>
      </c>
      <c r="AN162" s="37">
        <f t="shared" si="164"/>
        <v>-49.899092453787837</v>
      </c>
      <c r="AO162" s="37">
        <f t="shared" si="165"/>
        <v>37.303948277983366</v>
      </c>
      <c r="AP162" s="37">
        <f t="shared" si="166"/>
        <v>62.631789571111845</v>
      </c>
      <c r="AQ162" s="37">
        <f t="shared" si="167"/>
        <v>-36.214701282115357</v>
      </c>
      <c r="AS162" s="19">
        <v>0.16800000000000001</v>
      </c>
      <c r="AT162" s="4">
        <f t="shared" si="168"/>
        <v>37.303948277983366</v>
      </c>
      <c r="AU162" s="11">
        <v>36.632596938005555</v>
      </c>
      <c r="AV162" s="11">
        <v>20.843077422941036</v>
      </c>
      <c r="AW162" s="11">
        <v>22800.959517834566</v>
      </c>
      <c r="AX162" s="4">
        <f t="shared" si="170"/>
        <v>0.36378032727841575</v>
      </c>
      <c r="AY162" s="4">
        <f t="shared" si="171"/>
        <v>397.951816200152</v>
      </c>
      <c r="BA162" s="4">
        <f t="shared" si="180"/>
        <v>62.631789571111845</v>
      </c>
      <c r="BB162" s="11">
        <v>63.962044915189637</v>
      </c>
      <c r="BC162" s="11">
        <v>-674.75395798100055</v>
      </c>
      <c r="BD162" s="11">
        <v>-48096.652813259025</v>
      </c>
      <c r="BE162" s="4">
        <f t="shared" si="172"/>
        <v>-11.77667820763193</v>
      </c>
      <c r="BF162" s="4">
        <f t="shared" si="173"/>
        <v>-839.44495077996351</v>
      </c>
      <c r="BH162" s="4">
        <f t="shared" si="169"/>
        <v>-36.214701282115357</v>
      </c>
      <c r="BI162" s="11">
        <v>-35.67946223636482</v>
      </c>
      <c r="BJ162" s="11">
        <v>1446.1810835222177</v>
      </c>
      <c r="BK162" s="11">
        <v>-28037.876816205935</v>
      </c>
      <c r="BL162" s="4">
        <f t="shared" si="174"/>
        <v>25.240621487521814</v>
      </c>
      <c r="BM162" s="4">
        <f t="shared" si="175"/>
        <v>-489.3532657113787</v>
      </c>
      <c r="BN162" s="4">
        <f t="shared" si="176"/>
        <v>17.432394568195864</v>
      </c>
      <c r="BO162" s="4">
        <f t="shared" si="177"/>
        <v>-3.9099325930339159E-3</v>
      </c>
      <c r="BP162" s="4">
        <f t="shared" si="178"/>
        <v>1.7776095372602456</v>
      </c>
    </row>
    <row r="163" spans="1:68" x14ac:dyDescent="0.3">
      <c r="A163" s="9">
        <v>24</v>
      </c>
      <c r="B163" s="9" t="s">
        <v>206</v>
      </c>
      <c r="C163" s="9">
        <v>23</v>
      </c>
      <c r="D163" s="9">
        <v>918</v>
      </c>
      <c r="E163" s="9">
        <v>376.5</v>
      </c>
      <c r="G163" s="9">
        <v>887.5</v>
      </c>
      <c r="H163" s="9">
        <v>354.5</v>
      </c>
      <c r="J163" s="9">
        <v>936</v>
      </c>
      <c r="K163" s="9">
        <v>354</v>
      </c>
      <c r="M163" s="9">
        <v>945.5</v>
      </c>
      <c r="N163" s="9">
        <v>416.5</v>
      </c>
      <c r="P163" s="9">
        <v>849</v>
      </c>
      <c r="Q163" s="9">
        <v>407.5</v>
      </c>
      <c r="S163" s="4">
        <f t="shared" si="150"/>
        <v>65.420960362594599</v>
      </c>
      <c r="T163" s="4">
        <f t="shared" si="151"/>
        <v>26.83114550818831</v>
      </c>
      <c r="V163" s="4">
        <f t="shared" si="152"/>
        <v>63.247388150111888</v>
      </c>
      <c r="W163" s="4">
        <f t="shared" si="153"/>
        <v>25.263322928692578</v>
      </c>
      <c r="Y163" s="4">
        <f t="shared" si="154"/>
        <v>66.703724291272934</v>
      </c>
      <c r="Z163" s="4">
        <f t="shared" si="155"/>
        <v>25.227690597340402</v>
      </c>
      <c r="AB163" s="4">
        <f t="shared" si="156"/>
        <v>67.38073858696427</v>
      </c>
      <c r="AC163" s="4">
        <f t="shared" si="157"/>
        <v>29.681732016362368</v>
      </c>
      <c r="AE163" s="4">
        <f t="shared" si="158"/>
        <v>60.503698635994361</v>
      </c>
      <c r="AF163" s="4">
        <f t="shared" si="159"/>
        <v>29.040350052023204</v>
      </c>
      <c r="AH163" s="37">
        <f t="shared" si="160"/>
        <v>2.6800156349644007</v>
      </c>
      <c r="AI163" s="37">
        <f t="shared" si="161"/>
        <v>3.4592736418643595</v>
      </c>
      <c r="AJ163" s="37">
        <f t="shared" si="162"/>
        <v>5.3907372041668182</v>
      </c>
      <c r="AL163" s="20">
        <v>0.17599999999999999</v>
      </c>
      <c r="AM163" s="37">
        <f t="shared" si="163"/>
        <v>35.80334410837122</v>
      </c>
      <c r="AN163" s="37">
        <f t="shared" si="164"/>
        <v>-51.340191745909728</v>
      </c>
      <c r="AO163" s="37">
        <f t="shared" si="165"/>
        <v>35.80334410837122</v>
      </c>
      <c r="AP163" s="37">
        <f t="shared" si="166"/>
        <v>55.491477012331508</v>
      </c>
      <c r="AQ163" s="37">
        <f t="shared" si="167"/>
        <v>-24.193208987288809</v>
      </c>
      <c r="AS163" s="19">
        <v>0.17599999999999999</v>
      </c>
      <c r="AT163" s="4">
        <f t="shared" si="168"/>
        <v>35.80334410837122</v>
      </c>
      <c r="AU163" s="11">
        <v>38.076565164544355</v>
      </c>
      <c r="AV163" s="11">
        <v>248.22111742162619</v>
      </c>
      <c r="AW163" s="11">
        <v>11343.321169959114</v>
      </c>
      <c r="AX163" s="4">
        <f t="shared" si="170"/>
        <v>4.3322757719868346</v>
      </c>
      <c r="AY163" s="4">
        <f t="shared" si="171"/>
        <v>197.97830252696187</v>
      </c>
      <c r="BA163" s="4">
        <f t="shared" si="180"/>
        <v>55.491477012331508</v>
      </c>
      <c r="BB163" s="11">
        <v>57.24120024285218</v>
      </c>
      <c r="BC163" s="11">
        <v>-439.65569813924202</v>
      </c>
      <c r="BD163" s="11">
        <v>59355.756207778475</v>
      </c>
      <c r="BE163" s="4">
        <f t="shared" si="172"/>
        <v>-7.6734395076840798</v>
      </c>
      <c r="BF163" s="4">
        <f t="shared" si="173"/>
        <v>1035.9533758367982</v>
      </c>
      <c r="BH163" s="4">
        <f t="shared" si="169"/>
        <v>-24.193208987288809</v>
      </c>
      <c r="BI163" s="11">
        <v>-25.180513636810595</v>
      </c>
      <c r="BJ163" s="11">
        <v>1099.1510730190139</v>
      </c>
      <c r="BK163" s="11">
        <v>-46448.449494040004</v>
      </c>
      <c r="BL163" s="4">
        <f t="shared" si="174"/>
        <v>19.183805201010401</v>
      </c>
      <c r="BM163" s="4">
        <f t="shared" si="175"/>
        <v>-810.67837611729249</v>
      </c>
      <c r="BN163" s="4">
        <f t="shared" si="176"/>
        <v>19.319544964034726</v>
      </c>
      <c r="BO163" s="4">
        <f t="shared" si="177"/>
        <v>-6.4773202251771668E-3</v>
      </c>
      <c r="BP163" s="4">
        <f t="shared" si="178"/>
        <v>1.9700453227608712</v>
      </c>
    </row>
    <row r="164" spans="1:68" x14ac:dyDescent="0.3">
      <c r="A164" s="9">
        <v>25</v>
      </c>
      <c r="B164" s="9" t="s">
        <v>207</v>
      </c>
      <c r="C164" s="9">
        <v>24</v>
      </c>
      <c r="D164" s="9">
        <v>917.5</v>
      </c>
      <c r="E164" s="9">
        <v>378</v>
      </c>
      <c r="G164" s="9">
        <v>889.5</v>
      </c>
      <c r="H164" s="9">
        <v>352</v>
      </c>
      <c r="J164" s="9">
        <v>937.5</v>
      </c>
      <c r="K164" s="9">
        <v>356.5</v>
      </c>
      <c r="M164" s="9">
        <v>944.5</v>
      </c>
      <c r="N164" s="9">
        <v>418.5</v>
      </c>
      <c r="P164" s="9">
        <v>849.5</v>
      </c>
      <c r="Q164" s="9">
        <v>401</v>
      </c>
      <c r="S164" s="4">
        <f t="shared" si="150"/>
        <v>65.385328031242423</v>
      </c>
      <c r="T164" s="4">
        <f t="shared" si="151"/>
        <v>26.938042502244837</v>
      </c>
      <c r="V164" s="4">
        <f t="shared" si="152"/>
        <v>63.389917475520591</v>
      </c>
      <c r="W164" s="4">
        <f t="shared" si="153"/>
        <v>25.0851612719317</v>
      </c>
      <c r="Y164" s="4">
        <f t="shared" si="154"/>
        <v>66.810621285329461</v>
      </c>
      <c r="Z164" s="4">
        <f t="shared" si="155"/>
        <v>25.405852254101283</v>
      </c>
      <c r="AB164" s="4">
        <f t="shared" si="156"/>
        <v>67.309473924259919</v>
      </c>
      <c r="AC164" s="4">
        <f t="shared" si="157"/>
        <v>29.82426134177107</v>
      </c>
      <c r="AE164" s="4">
        <f t="shared" si="158"/>
        <v>60.539330967346537</v>
      </c>
      <c r="AF164" s="4">
        <f t="shared" si="159"/>
        <v>28.577129744444921</v>
      </c>
      <c r="AH164" s="37">
        <f t="shared" si="160"/>
        <v>2.7230189385189445</v>
      </c>
      <c r="AI164" s="37">
        <f t="shared" si="161"/>
        <v>3.4688033393740056</v>
      </c>
      <c r="AJ164" s="37">
        <f t="shared" si="162"/>
        <v>5.1156910120560086</v>
      </c>
      <c r="AL164" s="20">
        <v>0.184</v>
      </c>
      <c r="AM164" s="37">
        <f t="shared" si="163"/>
        <v>42.878903603338657</v>
      </c>
      <c r="AN164" s="37">
        <f t="shared" si="164"/>
        <v>-47.070030653040881</v>
      </c>
      <c r="AO164" s="37">
        <f t="shared" si="165"/>
        <v>42.878903603338657</v>
      </c>
      <c r="AP164" s="37">
        <f t="shared" si="166"/>
        <v>56.309932474020115</v>
      </c>
      <c r="AQ164" s="37">
        <f t="shared" si="167"/>
        <v>-18.687351505211211</v>
      </c>
      <c r="AS164" s="19">
        <v>0.184</v>
      </c>
      <c r="AT164" s="4">
        <f t="shared" si="168"/>
        <v>42.878903603338657</v>
      </c>
      <c r="AU164" s="11">
        <v>40.604135005389502</v>
      </c>
      <c r="AV164" s="11">
        <v>202.33622476274837</v>
      </c>
      <c r="AW164" s="11">
        <v>-15912.463409634125</v>
      </c>
      <c r="AX164" s="4">
        <f t="shared" si="170"/>
        <v>3.5314333181652415</v>
      </c>
      <c r="AY164" s="4">
        <f t="shared" si="171"/>
        <v>-277.72487860123874</v>
      </c>
      <c r="BA164" s="4">
        <f t="shared" si="180"/>
        <v>56.309932474020115</v>
      </c>
      <c r="BB164" s="11">
        <v>56.927553410841362</v>
      </c>
      <c r="BC164" s="11">
        <v>274.93818645140931</v>
      </c>
      <c r="BD164" s="11">
        <v>59972.877591130156</v>
      </c>
      <c r="BE164" s="4">
        <f t="shared" si="172"/>
        <v>4.7985765930391571</v>
      </c>
      <c r="BF164" s="4">
        <f t="shared" si="173"/>
        <v>1046.724175860747</v>
      </c>
      <c r="BH164" s="4">
        <f t="shared" si="169"/>
        <v>-18.687351505211211</v>
      </c>
      <c r="BI164" s="11">
        <v>-18.093044232750604</v>
      </c>
      <c r="BJ164" s="11">
        <v>703.0058563186501</v>
      </c>
      <c r="BK164" s="11">
        <v>-43438.918617646588</v>
      </c>
      <c r="BL164" s="4">
        <f t="shared" si="174"/>
        <v>12.269766853562627</v>
      </c>
      <c r="BM164" s="4">
        <f t="shared" si="175"/>
        <v>-758.15215338379687</v>
      </c>
      <c r="BN164" s="4">
        <f t="shared" si="176"/>
        <v>16.773119410338712</v>
      </c>
      <c r="BO164" s="4">
        <f t="shared" si="177"/>
        <v>-6.0576357055365368E-3</v>
      </c>
      <c r="BP164" s="4">
        <f t="shared" si="178"/>
        <v>1.7103821805307384</v>
      </c>
    </row>
    <row r="165" spans="1:68" x14ac:dyDescent="0.3">
      <c r="A165" s="9">
        <v>9</v>
      </c>
      <c r="B165" s="9" t="s">
        <v>191</v>
      </c>
      <c r="C165" s="9">
        <v>25</v>
      </c>
      <c r="D165" s="9">
        <v>919.5</v>
      </c>
      <c r="E165" s="9">
        <v>378</v>
      </c>
      <c r="G165" s="9">
        <v>890.5</v>
      </c>
      <c r="H165" s="9">
        <v>352.5</v>
      </c>
      <c r="J165" s="9">
        <v>937.5</v>
      </c>
      <c r="K165" s="9">
        <v>357</v>
      </c>
      <c r="M165" s="9">
        <v>942</v>
      </c>
      <c r="N165" s="9">
        <v>422.5</v>
      </c>
      <c r="P165" s="9">
        <v>849.5</v>
      </c>
      <c r="Q165" s="9">
        <v>395</v>
      </c>
      <c r="S165" s="4">
        <f t="shared" si="150"/>
        <v>65.52785735665114</v>
      </c>
      <c r="T165" s="4">
        <f t="shared" si="151"/>
        <v>26.938042502244837</v>
      </c>
      <c r="V165" s="4">
        <f t="shared" si="152"/>
        <v>63.461182138224942</v>
      </c>
      <c r="W165" s="4">
        <f t="shared" si="153"/>
        <v>25.120793603283875</v>
      </c>
      <c r="Y165" s="4">
        <f t="shared" si="154"/>
        <v>66.810621285329461</v>
      </c>
      <c r="Z165" s="4">
        <f t="shared" si="155"/>
        <v>25.441484585453459</v>
      </c>
      <c r="AB165" s="4">
        <f t="shared" si="156"/>
        <v>67.131312267499041</v>
      </c>
      <c r="AC165" s="4">
        <f t="shared" si="157"/>
        <v>30.109319992588475</v>
      </c>
      <c r="AE165" s="4">
        <f t="shared" si="158"/>
        <v>60.539330967346537</v>
      </c>
      <c r="AF165" s="4">
        <f t="shared" si="159"/>
        <v>28.14954176821881</v>
      </c>
      <c r="AH165" s="37">
        <f t="shared" si="160"/>
        <v>2.7520065441840433</v>
      </c>
      <c r="AI165" s="37">
        <f t="shared" si="161"/>
        <v>3.5535993825813414</v>
      </c>
      <c r="AJ165" s="37">
        <f t="shared" si="162"/>
        <v>5.1335295857961016</v>
      </c>
      <c r="AL165" s="20">
        <v>0.192</v>
      </c>
      <c r="AM165" s="37">
        <f t="shared" si="163"/>
        <v>41.325500479170252</v>
      </c>
      <c r="AN165" s="37">
        <f t="shared" si="164"/>
        <v>-49.398705354995599</v>
      </c>
      <c r="AO165" s="37">
        <f t="shared" si="165"/>
        <v>41.325500479170252</v>
      </c>
      <c r="AP165" s="37">
        <f t="shared" si="166"/>
        <v>63.178018798418577</v>
      </c>
      <c r="AQ165" s="37">
        <f t="shared" si="167"/>
        <v>-13.650419134756973</v>
      </c>
      <c r="AS165" s="19">
        <v>0.192</v>
      </c>
      <c r="AT165" s="4">
        <f t="shared" si="168"/>
        <v>41.325500479170252</v>
      </c>
      <c r="AU165" s="11">
        <v>41.313944914515609</v>
      </c>
      <c r="AV165" s="11">
        <v>-6.378309225343112</v>
      </c>
      <c r="AW165" s="11">
        <v>-17137.043153081795</v>
      </c>
      <c r="AX165" s="4">
        <f t="shared" si="170"/>
        <v>-0.11132249669256625</v>
      </c>
      <c r="AY165" s="4">
        <f t="shared" si="171"/>
        <v>-299.09782707762804</v>
      </c>
      <c r="BA165" s="4">
        <f t="shared" si="180"/>
        <v>63.178018798418577</v>
      </c>
      <c r="BB165" s="11">
        <v>61.640211435016539</v>
      </c>
      <c r="BC165" s="11">
        <v>519.91038889578181</v>
      </c>
      <c r="BD165" s="11">
        <v>-2436.1988548960817</v>
      </c>
      <c r="BE165" s="4">
        <f t="shared" si="172"/>
        <v>9.0741481015555578</v>
      </c>
      <c r="BF165" s="4">
        <f t="shared" si="173"/>
        <v>-42.519691251252212</v>
      </c>
      <c r="BH165" s="4">
        <f t="shared" si="169"/>
        <v>-13.650419134756973</v>
      </c>
      <c r="BI165" s="11">
        <v>-13.932419401456411</v>
      </c>
      <c r="BJ165" s="11">
        <v>404.12834212486177</v>
      </c>
      <c r="BK165" s="11">
        <v>-32177.944415823575</v>
      </c>
      <c r="BL165" s="4">
        <f t="shared" si="174"/>
        <v>7.0533701707049348</v>
      </c>
      <c r="BM165" s="4">
        <f t="shared" si="175"/>
        <v>-561.61107657984485</v>
      </c>
      <c r="BN165" s="4">
        <f t="shared" si="176"/>
        <v>12.234683750785539</v>
      </c>
      <c r="BO165" s="4">
        <f t="shared" si="177"/>
        <v>-4.4872725018729603E-3</v>
      </c>
      <c r="BP165" s="4">
        <f t="shared" si="178"/>
        <v>1.2475905381603665</v>
      </c>
    </row>
    <row r="166" spans="1:68" x14ac:dyDescent="0.3">
      <c r="A166" s="9">
        <v>16</v>
      </c>
      <c r="B166" s="9" t="s">
        <v>198</v>
      </c>
      <c r="C166" s="9">
        <v>26</v>
      </c>
      <c r="D166" s="9">
        <v>922</v>
      </c>
      <c r="E166" s="9">
        <v>378</v>
      </c>
      <c r="G166" s="9">
        <v>891.5</v>
      </c>
      <c r="H166" s="9">
        <v>353</v>
      </c>
      <c r="J166" s="9">
        <v>937.5</v>
      </c>
      <c r="K166" s="9">
        <v>355</v>
      </c>
      <c r="M166" s="9">
        <v>942.5</v>
      </c>
      <c r="N166" s="9">
        <v>422</v>
      </c>
      <c r="P166" s="9">
        <v>850.5</v>
      </c>
      <c r="Q166" s="9">
        <v>393</v>
      </c>
      <c r="S166" s="4">
        <f t="shared" si="150"/>
        <v>65.706019013412018</v>
      </c>
      <c r="T166" s="4">
        <f t="shared" si="151"/>
        <v>26.938042502244837</v>
      </c>
      <c r="V166" s="4">
        <f t="shared" si="152"/>
        <v>63.532446800929293</v>
      </c>
      <c r="W166" s="4">
        <f t="shared" si="153"/>
        <v>25.156425934636051</v>
      </c>
      <c r="Y166" s="4">
        <f t="shared" si="154"/>
        <v>66.810621285329461</v>
      </c>
      <c r="Z166" s="4">
        <f t="shared" si="155"/>
        <v>25.298955260044757</v>
      </c>
      <c r="AB166" s="4">
        <f t="shared" si="156"/>
        <v>67.166944598851217</v>
      </c>
      <c r="AC166" s="4">
        <f t="shared" si="157"/>
        <v>30.073687661236299</v>
      </c>
      <c r="AE166" s="4">
        <f t="shared" si="158"/>
        <v>60.610595630050888</v>
      </c>
      <c r="AF166" s="4">
        <f t="shared" si="159"/>
        <v>28.007012442810108</v>
      </c>
      <c r="AH166" s="37">
        <f t="shared" si="160"/>
        <v>2.810440135789261</v>
      </c>
      <c r="AI166" s="37">
        <f t="shared" si="161"/>
        <v>3.4592736418643519</v>
      </c>
      <c r="AJ166" s="37">
        <f t="shared" si="162"/>
        <v>5.2063457616197084</v>
      </c>
      <c r="AL166" s="20">
        <v>0.2</v>
      </c>
      <c r="AM166" s="37">
        <f t="shared" si="163"/>
        <v>39.340518159837451</v>
      </c>
      <c r="AN166" s="37">
        <f t="shared" si="164"/>
        <v>-56.023455963743196</v>
      </c>
      <c r="AO166" s="37">
        <f t="shared" si="165"/>
        <v>39.340518159837451</v>
      </c>
      <c r="AP166" s="37">
        <f t="shared" si="166"/>
        <v>65.018760393784021</v>
      </c>
      <c r="AQ166" s="37">
        <f t="shared" si="167"/>
        <v>-11.848266238414421</v>
      </c>
      <c r="AS166" s="19">
        <v>0.2</v>
      </c>
      <c r="AT166" s="4">
        <f t="shared" si="168"/>
        <v>39.340518159837451</v>
      </c>
      <c r="AU166" s="11">
        <v>40.502082052936757</v>
      </c>
      <c r="AV166" s="11">
        <v>-71.856478710014272</v>
      </c>
      <c r="AW166" s="11">
        <v>-1885.15131150103</v>
      </c>
      <c r="AX166" s="4">
        <f t="shared" si="170"/>
        <v>-1.2541321423789569</v>
      </c>
      <c r="AY166" s="4">
        <f t="shared" si="171"/>
        <v>-32.902097283982229</v>
      </c>
      <c r="BA166" s="4">
        <f t="shared" si="180"/>
        <v>65.018760393784021</v>
      </c>
      <c r="BB166" s="11">
        <v>65.246120028284565</v>
      </c>
      <c r="BC166" s="11">
        <v>235.95900292166021</v>
      </c>
      <c r="BD166" s="11">
        <v>-36770.346770654709</v>
      </c>
      <c r="BE166" s="4">
        <f t="shared" si="172"/>
        <v>4.1182615007058905</v>
      </c>
      <c r="BF166" s="4">
        <f t="shared" si="173"/>
        <v>-641.76361824798903</v>
      </c>
      <c r="BH166" s="4">
        <f t="shared" si="169"/>
        <v>-11.848266238414421</v>
      </c>
      <c r="BI166" s="11">
        <v>-11.626990451631755</v>
      </c>
      <c r="BJ166" s="11">
        <v>188.15872121154737</v>
      </c>
      <c r="BK166" s="11">
        <v>-28160.813041666079</v>
      </c>
      <c r="BL166" s="4">
        <f t="shared" si="174"/>
        <v>3.2839892014835956</v>
      </c>
      <c r="BM166" s="4">
        <f t="shared" si="175"/>
        <v>-491.49890761563228</v>
      </c>
      <c r="BN166" s="4">
        <f t="shared" si="176"/>
        <v>10.668093507638012</v>
      </c>
      <c r="BO166" s="4">
        <f t="shared" si="177"/>
        <v>-3.9270762718489017E-3</v>
      </c>
      <c r="BP166" s="4">
        <f t="shared" si="178"/>
        <v>1.087842791153852</v>
      </c>
    </row>
    <row r="167" spans="1:68" x14ac:dyDescent="0.3">
      <c r="A167" s="9">
        <v>10</v>
      </c>
      <c r="B167" s="9" t="s">
        <v>192</v>
      </c>
      <c r="C167" s="9">
        <v>27</v>
      </c>
      <c r="D167" s="9">
        <v>920.5</v>
      </c>
      <c r="E167" s="9">
        <v>376.5</v>
      </c>
      <c r="G167" s="9">
        <v>892</v>
      </c>
      <c r="H167" s="9">
        <v>352.5</v>
      </c>
      <c r="J167" s="9">
        <v>938.5</v>
      </c>
      <c r="K167" s="9">
        <v>356.5</v>
      </c>
      <c r="M167" s="9">
        <v>941</v>
      </c>
      <c r="N167" s="9">
        <v>423</v>
      </c>
      <c r="P167" s="9">
        <v>851</v>
      </c>
      <c r="Q167" s="9">
        <v>390.5</v>
      </c>
      <c r="S167" s="4">
        <f t="shared" si="150"/>
        <v>65.599122019355491</v>
      </c>
      <c r="T167" s="4">
        <f t="shared" si="151"/>
        <v>26.83114550818831</v>
      </c>
      <c r="V167" s="4">
        <f t="shared" si="152"/>
        <v>63.568079132281468</v>
      </c>
      <c r="W167" s="4">
        <f t="shared" si="153"/>
        <v>25.120793603283875</v>
      </c>
      <c r="Y167" s="4">
        <f t="shared" si="154"/>
        <v>66.881885948033812</v>
      </c>
      <c r="Z167" s="4">
        <f t="shared" si="155"/>
        <v>25.405852254101283</v>
      </c>
      <c r="AB167" s="4">
        <f t="shared" si="156"/>
        <v>67.06004760479469</v>
      </c>
      <c r="AC167" s="4">
        <f t="shared" si="157"/>
        <v>30.14495232394065</v>
      </c>
      <c r="AE167" s="4">
        <f t="shared" si="158"/>
        <v>60.646227961403063</v>
      </c>
      <c r="AF167" s="4">
        <f t="shared" si="159"/>
        <v>27.82885078604923</v>
      </c>
      <c r="AH167" s="37">
        <f t="shared" si="160"/>
        <v>2.6552662479955207</v>
      </c>
      <c r="AI167" s="37">
        <f t="shared" si="161"/>
        <v>3.6215492787365919</v>
      </c>
      <c r="AJ167" s="37">
        <f t="shared" si="162"/>
        <v>5.0523831377649895</v>
      </c>
      <c r="AL167" s="20">
        <v>0.20800000000000002</v>
      </c>
      <c r="AM167" s="37">
        <f t="shared" si="163"/>
        <v>40.100907546212156</v>
      </c>
      <c r="AN167" s="37">
        <f t="shared" si="164"/>
        <v>-48.012787504183407</v>
      </c>
      <c r="AO167" s="37">
        <f t="shared" si="165"/>
        <v>40.100907546212156</v>
      </c>
      <c r="AP167" s="37">
        <f t="shared" si="166"/>
        <v>66.20922613422286</v>
      </c>
      <c r="AQ167" s="37">
        <f t="shared" si="167"/>
        <v>-11.389179698054514</v>
      </c>
      <c r="AS167" s="19">
        <v>0.20800000000000002</v>
      </c>
      <c r="AT167" s="4">
        <f t="shared" si="168"/>
        <v>40.100907546212156</v>
      </c>
      <c r="AU167" s="11">
        <v>40.164241200547387</v>
      </c>
      <c r="AV167" s="11">
        <v>-36.540731641997716</v>
      </c>
      <c r="AW167" s="11">
        <v>2198.6524748445549</v>
      </c>
      <c r="AX167" s="4">
        <f t="shared" si="170"/>
        <v>-0.63775607824053404</v>
      </c>
      <c r="AY167" s="4">
        <f t="shared" si="171"/>
        <v>38.37372479315929</v>
      </c>
      <c r="BA167" s="4">
        <f t="shared" si="180"/>
        <v>66.20922613422286</v>
      </c>
      <c r="BB167" s="11">
        <v>65.415555661082323</v>
      </c>
      <c r="BC167" s="11">
        <v>-68.415187378657635</v>
      </c>
      <c r="BD167" s="11">
        <v>-23584.728832798381</v>
      </c>
      <c r="BE167" s="4">
        <f t="shared" si="172"/>
        <v>-1.1940702781264443</v>
      </c>
      <c r="BF167" s="4">
        <f t="shared" si="173"/>
        <v>-411.63117132237102</v>
      </c>
      <c r="BH167" s="4">
        <f t="shared" si="169"/>
        <v>-11.389179698054514</v>
      </c>
      <c r="BI167" s="11">
        <v>-10.921879719078698</v>
      </c>
      <c r="BJ167" s="11">
        <v>-46.444687942865009</v>
      </c>
      <c r="BK167" s="11">
        <v>-28403.209359270048</v>
      </c>
      <c r="BL167" s="4">
        <f t="shared" si="174"/>
        <v>-0.81061272466430645</v>
      </c>
      <c r="BM167" s="4">
        <f t="shared" si="175"/>
        <v>-495.7295214525314</v>
      </c>
      <c r="BN167" s="4">
        <f t="shared" si="176"/>
        <v>10.75734006566406</v>
      </c>
      <c r="BO167" s="4">
        <f t="shared" si="177"/>
        <v>-3.9608788764057259E-3</v>
      </c>
      <c r="BP167" s="4">
        <f t="shared" si="178"/>
        <v>1.0969434073712125</v>
      </c>
    </row>
    <row r="168" spans="1:68" x14ac:dyDescent="0.3">
      <c r="A168" s="9">
        <v>14</v>
      </c>
      <c r="B168" s="9" t="s">
        <v>196</v>
      </c>
      <c r="C168" s="9">
        <v>28</v>
      </c>
      <c r="D168" s="9">
        <v>921.5</v>
      </c>
      <c r="E168" s="9">
        <v>377.5</v>
      </c>
      <c r="G168" s="9">
        <v>893.5</v>
      </c>
      <c r="H168" s="9">
        <v>352.5</v>
      </c>
      <c r="J168" s="9">
        <v>939</v>
      </c>
      <c r="K168" s="9">
        <v>353</v>
      </c>
      <c r="M168" s="9">
        <v>944</v>
      </c>
      <c r="N168" s="9">
        <v>420.5</v>
      </c>
      <c r="P168" s="9">
        <v>853</v>
      </c>
      <c r="Q168" s="9">
        <v>390.5</v>
      </c>
      <c r="S168" s="4">
        <f t="shared" si="150"/>
        <v>65.670386682059842</v>
      </c>
      <c r="T168" s="4">
        <f t="shared" si="151"/>
        <v>26.902410170892662</v>
      </c>
      <c r="V168" s="4">
        <f t="shared" si="152"/>
        <v>63.674976126337995</v>
      </c>
      <c r="W168" s="4">
        <f t="shared" si="153"/>
        <v>25.120793603283875</v>
      </c>
      <c r="Y168" s="4">
        <f t="shared" si="154"/>
        <v>66.917518279385988</v>
      </c>
      <c r="Z168" s="4">
        <f t="shared" si="155"/>
        <v>25.156425934636051</v>
      </c>
      <c r="AB168" s="4">
        <f t="shared" si="156"/>
        <v>67.273841592907743</v>
      </c>
      <c r="AC168" s="4">
        <f t="shared" si="157"/>
        <v>29.966790667179772</v>
      </c>
      <c r="AE168" s="4">
        <f t="shared" si="158"/>
        <v>60.788757286811766</v>
      </c>
      <c r="AF168" s="4">
        <f t="shared" si="159"/>
        <v>27.82885078604923</v>
      </c>
      <c r="AH168" s="37">
        <f t="shared" si="160"/>
        <v>2.6750366128081842</v>
      </c>
      <c r="AI168" s="37">
        <f t="shared" si="161"/>
        <v>3.4585395005908333</v>
      </c>
      <c r="AJ168" s="37">
        <f t="shared" si="162"/>
        <v>4.9687621965598012</v>
      </c>
      <c r="AL168" s="20">
        <v>0.216</v>
      </c>
      <c r="AM168" s="37">
        <f t="shared" si="163"/>
        <v>41.760299703897786</v>
      </c>
      <c r="AN168" s="37">
        <f t="shared" si="164"/>
        <v>-54.462322208025732</v>
      </c>
      <c r="AO168" s="37">
        <f t="shared" si="165"/>
        <v>41.760299703897786</v>
      </c>
      <c r="AP168" s="37">
        <f t="shared" si="166"/>
        <v>62.378925016924555</v>
      </c>
      <c r="AQ168" s="37">
        <f t="shared" si="167"/>
        <v>-10.745857229577844</v>
      </c>
      <c r="AS168" s="19">
        <v>0.216</v>
      </c>
      <c r="AT168" s="4">
        <f t="shared" si="168"/>
        <v>41.760299703897786</v>
      </c>
      <c r="AU168" s="11">
        <v>39.917430318895327</v>
      </c>
      <c r="AV168" s="11">
        <v>-36.678037441615174</v>
      </c>
      <c r="AW168" s="11">
        <v>2277.9048841133008</v>
      </c>
      <c r="AX168" s="4">
        <f t="shared" si="170"/>
        <v>-0.64015251652594229</v>
      </c>
      <c r="AY168" s="4">
        <f t="shared" si="171"/>
        <v>39.756940275036982</v>
      </c>
      <c r="BA168" s="4">
        <f t="shared" si="180"/>
        <v>62.378925016924555</v>
      </c>
      <c r="BB168" s="11">
        <v>64.151476978233291</v>
      </c>
      <c r="BC168" s="11">
        <v>-141.39667632654599</v>
      </c>
      <c r="BD168" s="11">
        <v>-2968.9292144728088</v>
      </c>
      <c r="BE168" s="4">
        <f t="shared" si="172"/>
        <v>-2.4678375532749484</v>
      </c>
      <c r="BF168" s="4">
        <f t="shared" si="173"/>
        <v>-51.81759005119941</v>
      </c>
      <c r="BH168" s="4">
        <f t="shared" si="169"/>
        <v>-10.745857229577844</v>
      </c>
      <c r="BI168" s="11">
        <v>-12.370105494013664</v>
      </c>
      <c r="BJ168" s="11">
        <v>-266.29265012205423</v>
      </c>
      <c r="BK168" s="11">
        <v>-16252.867849518092</v>
      </c>
      <c r="BL168" s="4">
        <f t="shared" si="174"/>
        <v>-4.6476835184911263</v>
      </c>
      <c r="BM168" s="4">
        <f t="shared" si="175"/>
        <v>-283.66605686562104</v>
      </c>
      <c r="BN168" s="4">
        <f t="shared" si="176"/>
        <v>6.173374773063272</v>
      </c>
      <c r="BO168" s="4">
        <f t="shared" si="177"/>
        <v>-2.2664917943563119E-3</v>
      </c>
      <c r="BP168" s="4">
        <f t="shared" si="178"/>
        <v>0.62950903450178142</v>
      </c>
    </row>
    <row r="169" spans="1:68" x14ac:dyDescent="0.3">
      <c r="A169" s="9">
        <v>50</v>
      </c>
      <c r="B169" s="9" t="s">
        <v>232</v>
      </c>
      <c r="C169" s="9">
        <v>29</v>
      </c>
      <c r="D169" s="9">
        <v>923</v>
      </c>
      <c r="E169" s="9">
        <v>374</v>
      </c>
      <c r="G169" s="9">
        <v>893</v>
      </c>
      <c r="H169" s="9">
        <v>351</v>
      </c>
      <c r="J169" s="9">
        <v>940.5</v>
      </c>
      <c r="K169" s="9">
        <v>355</v>
      </c>
      <c r="M169" s="9">
        <v>944.5</v>
      </c>
      <c r="N169" s="9">
        <v>419</v>
      </c>
      <c r="P169" s="9">
        <v>854</v>
      </c>
      <c r="Q169" s="9">
        <v>394.5</v>
      </c>
      <c r="S169" s="4">
        <f t="shared" si="150"/>
        <v>65.777283676116369</v>
      </c>
      <c r="T169" s="4">
        <f t="shared" si="151"/>
        <v>26.652983851427432</v>
      </c>
      <c r="V169" s="4">
        <f t="shared" si="152"/>
        <v>63.63934379498582</v>
      </c>
      <c r="W169" s="4">
        <f t="shared" si="153"/>
        <v>25.013896609227348</v>
      </c>
      <c r="Y169" s="4">
        <f t="shared" si="154"/>
        <v>67.024415273442514</v>
      </c>
      <c r="Z169" s="4">
        <f t="shared" si="155"/>
        <v>25.298955260044757</v>
      </c>
      <c r="AB169" s="4">
        <f t="shared" si="156"/>
        <v>67.309473924259919</v>
      </c>
      <c r="AC169" s="4">
        <f t="shared" si="157"/>
        <v>29.859893673123246</v>
      </c>
      <c r="AE169" s="4">
        <f t="shared" si="158"/>
        <v>60.860021949516117</v>
      </c>
      <c r="AF169" s="4">
        <f t="shared" si="159"/>
        <v>28.113909436866635</v>
      </c>
      <c r="AH169" s="37">
        <f t="shared" si="160"/>
        <v>2.693955070685401</v>
      </c>
      <c r="AI169" s="37">
        <f t="shared" si="161"/>
        <v>3.5541352761248786</v>
      </c>
      <c r="AJ169" s="37">
        <f t="shared" si="162"/>
        <v>5.1296945770755755</v>
      </c>
      <c r="AL169" s="20">
        <v>0.224</v>
      </c>
      <c r="AM169" s="37">
        <f t="shared" si="163"/>
        <v>37.476179561361313</v>
      </c>
      <c r="AN169" s="37">
        <f t="shared" si="164"/>
        <v>-47.35329686610838</v>
      </c>
      <c r="AO169" s="37">
        <f t="shared" si="165"/>
        <v>37.476179561361313</v>
      </c>
      <c r="AP169" s="37">
        <f t="shared" si="166"/>
        <v>64.46256560936375</v>
      </c>
      <c r="AQ169" s="37">
        <f t="shared" si="167"/>
        <v>-16.546760816181049</v>
      </c>
      <c r="AS169" s="19">
        <v>0.224</v>
      </c>
      <c r="AT169" s="4">
        <f t="shared" si="168"/>
        <v>37.476179561361313</v>
      </c>
      <c r="AU169" s="11">
        <v>39.577392573607732</v>
      </c>
      <c r="AV169" s="11">
        <v>-9.4251765070086188E-2</v>
      </c>
      <c r="AW169" s="11">
        <v>2374.2301182441583</v>
      </c>
      <c r="AX169" s="4">
        <f t="shared" si="170"/>
        <v>-1.645003626289188E-3</v>
      </c>
      <c r="AY169" s="4">
        <f t="shared" si="171"/>
        <v>41.43813276337486</v>
      </c>
      <c r="BA169" s="4">
        <f t="shared" si="180"/>
        <v>64.46256560936375</v>
      </c>
      <c r="BB169" s="11">
        <v>63.153208732401879</v>
      </c>
      <c r="BC169" s="11">
        <v>-115.91805706648771</v>
      </c>
      <c r="BD169" s="11">
        <v>3931.4241231039314</v>
      </c>
      <c r="BE169" s="4">
        <f t="shared" si="172"/>
        <v>-2.0231517583248899</v>
      </c>
      <c r="BF169" s="4">
        <f t="shared" si="173"/>
        <v>68.616295240494495</v>
      </c>
      <c r="BH169" s="4">
        <f t="shared" si="169"/>
        <v>-16.546760816181049</v>
      </c>
      <c r="BI169" s="11">
        <v>-15.18256232340312</v>
      </c>
      <c r="BJ169" s="11">
        <v>-306.49058588667128</v>
      </c>
      <c r="BK169" s="11">
        <v>1798.1301026112822</v>
      </c>
      <c r="BL169" s="4">
        <f t="shared" si="174"/>
        <v>-5.349269850088878</v>
      </c>
      <c r="BM169" s="4">
        <f t="shared" si="175"/>
        <v>31.383290669790366</v>
      </c>
      <c r="BN169" s="4">
        <f t="shared" si="176"/>
        <v>0.92160165655815163</v>
      </c>
      <c r="BO169" s="4">
        <f t="shared" si="177"/>
        <v>2.5075249245162502E-4</v>
      </c>
      <c r="BP169" s="4">
        <f t="shared" si="178"/>
        <v>9.3977215112000495E-2</v>
      </c>
    </row>
    <row r="170" spans="1:68" x14ac:dyDescent="0.3">
      <c r="A170" s="9">
        <v>57</v>
      </c>
      <c r="B170" s="9" t="s">
        <v>239</v>
      </c>
      <c r="C170" s="9">
        <v>30</v>
      </c>
      <c r="D170" s="9">
        <v>921.5</v>
      </c>
      <c r="E170" s="9">
        <v>374.5</v>
      </c>
      <c r="G170" s="9">
        <v>894</v>
      </c>
      <c r="H170" s="9">
        <v>351.5</v>
      </c>
      <c r="J170" s="9">
        <v>939</v>
      </c>
      <c r="K170" s="9">
        <v>353</v>
      </c>
      <c r="M170" s="9">
        <v>944.5</v>
      </c>
      <c r="N170" s="9">
        <v>418.5</v>
      </c>
      <c r="P170" s="9">
        <v>853</v>
      </c>
      <c r="Q170" s="9">
        <v>396.5</v>
      </c>
      <c r="S170" s="4">
        <f t="shared" si="150"/>
        <v>65.670386682059842</v>
      </c>
      <c r="T170" s="4">
        <f t="shared" si="151"/>
        <v>26.688616182779608</v>
      </c>
      <c r="V170" s="4">
        <f t="shared" si="152"/>
        <v>63.710608457690171</v>
      </c>
      <c r="W170" s="4">
        <f t="shared" si="153"/>
        <v>25.049528940579524</v>
      </c>
      <c r="Y170" s="4">
        <f t="shared" si="154"/>
        <v>66.917518279385988</v>
      </c>
      <c r="Z170" s="4">
        <f t="shared" si="155"/>
        <v>25.156425934636051</v>
      </c>
      <c r="AB170" s="4">
        <f t="shared" si="156"/>
        <v>67.309473924259919</v>
      </c>
      <c r="AC170" s="4">
        <f t="shared" si="157"/>
        <v>29.82426134177107</v>
      </c>
      <c r="AE170" s="4">
        <f t="shared" si="158"/>
        <v>60.788757286811766</v>
      </c>
      <c r="AF170" s="4">
        <f t="shared" si="159"/>
        <v>28.256438762275341</v>
      </c>
      <c r="AH170" s="37">
        <f t="shared" si="160"/>
        <v>2.5548654908344233</v>
      </c>
      <c r="AI170" s="37">
        <f t="shared" si="161"/>
        <v>3.5382025875647152</v>
      </c>
      <c r="AJ170" s="37">
        <f t="shared" si="162"/>
        <v>5.1272188556103933</v>
      </c>
      <c r="AL170" s="20">
        <v>0.23200000000000001</v>
      </c>
      <c r="AM170" s="37">
        <f t="shared" si="163"/>
        <v>39.907884875500962</v>
      </c>
      <c r="AN170" s="37">
        <f t="shared" si="164"/>
        <v>-50.856013585429089</v>
      </c>
      <c r="AO170" s="37">
        <f t="shared" si="165"/>
        <v>39.907884875500962</v>
      </c>
      <c r="AP170" s="37">
        <f t="shared" si="166"/>
        <v>62.402704131356366</v>
      </c>
      <c r="AQ170" s="37">
        <f t="shared" si="167"/>
        <v>-17.805350214511748</v>
      </c>
      <c r="AS170" s="19">
        <v>0.23200000000000001</v>
      </c>
      <c r="AT170" s="4">
        <f t="shared" si="168"/>
        <v>39.907884875500962</v>
      </c>
      <c r="AU170" s="11">
        <v>39.915922290582579</v>
      </c>
      <c r="AV170" s="11">
        <v>1.3096462546094354</v>
      </c>
      <c r="AW170" s="11">
        <v>-7433.5154392543236</v>
      </c>
      <c r="AX170" s="4">
        <f t="shared" si="170"/>
        <v>2.2857639179346613E-2</v>
      </c>
      <c r="AY170" s="4">
        <f t="shared" si="171"/>
        <v>-129.73931941282052</v>
      </c>
      <c r="BA170" s="4">
        <f t="shared" si="180"/>
        <v>62.402704131356366</v>
      </c>
      <c r="BB170" s="11">
        <v>62.296787977076491</v>
      </c>
      <c r="BC170" s="11">
        <v>-78.493887369161072</v>
      </c>
      <c r="BD170" s="11">
        <v>6891.5984743852487</v>
      </c>
      <c r="BE170" s="4">
        <f t="shared" si="172"/>
        <v>-1.3699767772814504</v>
      </c>
      <c r="BF170" s="4">
        <f t="shared" si="173"/>
        <v>120.2810841034407</v>
      </c>
      <c r="BH170" s="4">
        <f t="shared" si="169"/>
        <v>-17.805350214511748</v>
      </c>
      <c r="BI170" s="11">
        <v>-17.273955101120752</v>
      </c>
      <c r="BJ170" s="11">
        <v>-237.52256711376816</v>
      </c>
      <c r="BK170" s="11">
        <v>-1582.769046818584</v>
      </c>
      <c r="BL170" s="4">
        <f t="shared" si="174"/>
        <v>-4.1455508439244593</v>
      </c>
      <c r="BM170" s="4">
        <f t="shared" si="175"/>
        <v>-27.624531165636576</v>
      </c>
      <c r="BN170" s="4">
        <f t="shared" si="176"/>
        <v>0.70598717690091539</v>
      </c>
      <c r="BO170" s="4">
        <f t="shared" si="177"/>
        <v>-2.2072000401343624E-4</v>
      </c>
      <c r="BP170" s="4">
        <f t="shared" si="178"/>
        <v>7.1990657045596249E-2</v>
      </c>
    </row>
    <row r="171" spans="1:68" x14ac:dyDescent="0.3">
      <c r="A171" s="9">
        <v>15</v>
      </c>
      <c r="B171" s="9" t="s">
        <v>197</v>
      </c>
      <c r="C171" s="9">
        <v>31</v>
      </c>
      <c r="D171" s="9">
        <v>922.5</v>
      </c>
      <c r="E171" s="9">
        <v>376</v>
      </c>
      <c r="G171" s="9">
        <v>895.5</v>
      </c>
      <c r="H171" s="9">
        <v>351.5</v>
      </c>
      <c r="J171" s="9">
        <v>940</v>
      </c>
      <c r="K171" s="9">
        <v>355</v>
      </c>
      <c r="M171" s="9">
        <v>946</v>
      </c>
      <c r="N171" s="9">
        <v>417.5</v>
      </c>
      <c r="P171" s="9">
        <v>852.5</v>
      </c>
      <c r="Q171" s="9">
        <v>398.5</v>
      </c>
      <c r="S171" s="4">
        <f t="shared" si="150"/>
        <v>65.741651344764193</v>
      </c>
      <c r="T171" s="4">
        <f t="shared" si="151"/>
        <v>26.795513176836135</v>
      </c>
      <c r="V171" s="4">
        <f t="shared" si="152"/>
        <v>63.817505451746698</v>
      </c>
      <c r="W171" s="4">
        <f t="shared" si="153"/>
        <v>25.049528940579524</v>
      </c>
      <c r="Y171" s="4">
        <f t="shared" si="154"/>
        <v>66.988782942090339</v>
      </c>
      <c r="Z171" s="4">
        <f t="shared" si="155"/>
        <v>25.298955260044757</v>
      </c>
      <c r="AB171" s="4">
        <f t="shared" si="156"/>
        <v>67.416370918316446</v>
      </c>
      <c r="AC171" s="4">
        <f t="shared" si="157"/>
        <v>29.752996679066719</v>
      </c>
      <c r="AE171" s="4">
        <f t="shared" si="158"/>
        <v>60.75312495545959</v>
      </c>
      <c r="AF171" s="4">
        <f t="shared" si="159"/>
        <v>28.398968087684043</v>
      </c>
      <c r="AH171" s="37">
        <f t="shared" si="160"/>
        <v>2.5982298533564494</v>
      </c>
      <c r="AI171" s="37">
        <f t="shared" si="161"/>
        <v>3.3987342226195207</v>
      </c>
      <c r="AJ171" s="37">
        <f t="shared" si="162"/>
        <v>5.2398915244411972</v>
      </c>
      <c r="AL171" s="20">
        <v>0.24</v>
      </c>
      <c r="AM171" s="37">
        <f t="shared" si="163"/>
        <v>42.220833135927826</v>
      </c>
      <c r="AN171" s="37">
        <f t="shared" si="164"/>
        <v>-50.194428907734874</v>
      </c>
      <c r="AO171" s="37">
        <f t="shared" si="165"/>
        <v>42.220833135927826</v>
      </c>
      <c r="AP171" s="37">
        <f t="shared" si="166"/>
        <v>60.478638165418445</v>
      </c>
      <c r="AQ171" s="37">
        <f t="shared" si="167"/>
        <v>-17.81888891452278</v>
      </c>
      <c r="AS171" s="19">
        <v>0.24</v>
      </c>
      <c r="AT171" s="4">
        <f t="shared" si="168"/>
        <v>42.220833135927826</v>
      </c>
      <c r="AU171" s="11">
        <v>39.59834691467676</v>
      </c>
      <c r="AV171" s="11">
        <v>-119.03050444230786</v>
      </c>
      <c r="AW171" s="11">
        <v>-11681.180058696787</v>
      </c>
      <c r="AX171" s="4">
        <f t="shared" si="170"/>
        <v>-2.077474212828009</v>
      </c>
      <c r="AY171" s="4">
        <f t="shared" si="171"/>
        <v>-203.87505254256345</v>
      </c>
      <c r="BA171" s="4">
        <f t="shared" si="180"/>
        <v>60.478638165418445</v>
      </c>
      <c r="BB171" s="11">
        <v>61.897306474843148</v>
      </c>
      <c r="BC171" s="11">
        <v>-5.6524762389899257</v>
      </c>
      <c r="BD171" s="11">
        <v>5961.4949979800576</v>
      </c>
      <c r="BE171" s="4">
        <f t="shared" si="172"/>
        <v>-9.8654321261120087E-2</v>
      </c>
      <c r="BF171" s="4">
        <f t="shared" si="173"/>
        <v>104.04771605592474</v>
      </c>
      <c r="BH171" s="4">
        <f t="shared" si="169"/>
        <v>-17.81888891452278</v>
      </c>
      <c r="BI171" s="11">
        <v>-18.982923577730876</v>
      </c>
      <c r="BJ171" s="11">
        <v>-331.81489183860856</v>
      </c>
      <c r="BK171" s="11">
        <v>-21141.843765610443</v>
      </c>
      <c r="BL171" s="4">
        <f t="shared" si="174"/>
        <v>-5.7912623697325802</v>
      </c>
      <c r="BM171" s="4">
        <f t="shared" si="175"/>
        <v>-368.99478365213861</v>
      </c>
      <c r="BN171" s="4">
        <f t="shared" si="176"/>
        <v>8.0401939739743256</v>
      </c>
      <c r="BO171" s="4">
        <f t="shared" si="177"/>
        <v>-2.9482683213805875E-3</v>
      </c>
      <c r="BP171" s="4">
        <f t="shared" si="178"/>
        <v>0.81987161509265194</v>
      </c>
    </row>
    <row r="172" spans="1:68" x14ac:dyDescent="0.3">
      <c r="A172" s="9">
        <v>31</v>
      </c>
      <c r="B172" s="9" t="s">
        <v>213</v>
      </c>
      <c r="C172" s="9">
        <v>32</v>
      </c>
      <c r="D172" s="9">
        <v>924</v>
      </c>
      <c r="E172" s="9">
        <v>373</v>
      </c>
      <c r="G172" s="9">
        <v>895.5</v>
      </c>
      <c r="H172" s="9">
        <v>353</v>
      </c>
      <c r="J172" s="9">
        <v>941</v>
      </c>
      <c r="K172" s="9">
        <v>353.5</v>
      </c>
      <c r="M172" s="9">
        <v>945.5</v>
      </c>
      <c r="N172" s="9">
        <v>416.5</v>
      </c>
      <c r="P172" s="9">
        <v>853.5</v>
      </c>
      <c r="Q172" s="9">
        <v>402.5</v>
      </c>
      <c r="S172" s="4">
        <f t="shared" si="150"/>
        <v>65.84854833882072</v>
      </c>
      <c r="T172" s="4">
        <f t="shared" si="151"/>
        <v>26.581719188723081</v>
      </c>
      <c r="V172" s="4">
        <f t="shared" si="152"/>
        <v>63.817505451746698</v>
      </c>
      <c r="W172" s="4">
        <f t="shared" si="153"/>
        <v>25.156425934636051</v>
      </c>
      <c r="Y172" s="4">
        <f t="shared" si="154"/>
        <v>67.06004760479469</v>
      </c>
      <c r="Z172" s="4">
        <f t="shared" si="155"/>
        <v>25.192058265988226</v>
      </c>
      <c r="AB172" s="4">
        <f t="shared" si="156"/>
        <v>67.38073858696427</v>
      </c>
      <c r="AC172" s="4">
        <f t="shared" si="157"/>
        <v>29.681732016362368</v>
      </c>
      <c r="AE172" s="4">
        <f t="shared" si="158"/>
        <v>60.824389618163941</v>
      </c>
      <c r="AF172" s="4">
        <f t="shared" si="159"/>
        <v>28.684026738501448</v>
      </c>
      <c r="AH172" s="37">
        <f t="shared" si="160"/>
        <v>2.4812488930536527</v>
      </c>
      <c r="AI172" s="37">
        <f t="shared" si="161"/>
        <v>3.4579887923523289</v>
      </c>
      <c r="AJ172" s="37">
        <f t="shared" si="162"/>
        <v>5.4462710072311564</v>
      </c>
      <c r="AL172" s="20">
        <v>0.248</v>
      </c>
      <c r="AM172" s="37">
        <f t="shared" si="163"/>
        <v>35.059426966886917</v>
      </c>
      <c r="AN172" s="37">
        <f t="shared" si="164"/>
        <v>-48.918248864067522</v>
      </c>
      <c r="AO172" s="37">
        <f t="shared" si="165"/>
        <v>35.059426966886917</v>
      </c>
      <c r="AP172" s="37">
        <f t="shared" si="166"/>
        <v>63.698982804181206</v>
      </c>
      <c r="AQ172" s="37">
        <f t="shared" si="167"/>
        <v>-22.706370840305905</v>
      </c>
      <c r="AS172" s="19">
        <v>0.248</v>
      </c>
      <c r="AT172" s="4">
        <f t="shared" si="168"/>
        <v>35.059426966886917</v>
      </c>
      <c r="AU172" s="11">
        <v>38.011434129047323</v>
      </c>
      <c r="AV172" s="11">
        <v>-185.58924356175964</v>
      </c>
      <c r="AW172" s="11">
        <v>-4298.4658788091201</v>
      </c>
      <c r="AX172" s="4">
        <f t="shared" si="170"/>
        <v>-3.2391433564383938</v>
      </c>
      <c r="AY172" s="4">
        <f t="shared" si="171"/>
        <v>-75.022382369850718</v>
      </c>
      <c r="BA172" s="4">
        <f t="shared" si="180"/>
        <v>63.698982804181206</v>
      </c>
      <c r="BB172" s="11">
        <v>62.206348352957001</v>
      </c>
      <c r="BC172" s="11">
        <v>16.890037129012942</v>
      </c>
      <c r="BD172" s="11">
        <v>-5044.5799045648955</v>
      </c>
      <c r="BE172" s="4">
        <f t="shared" si="172"/>
        <v>0.29478675868536613</v>
      </c>
      <c r="BF172" s="4">
        <f t="shared" si="173"/>
        <v>-88.044528714598769</v>
      </c>
      <c r="BH172" s="4">
        <f t="shared" si="169"/>
        <v>-22.706370840305905</v>
      </c>
      <c r="BI172" s="11">
        <v>-22.582993622704276</v>
      </c>
      <c r="BJ172" s="11">
        <v>-575.79208343047435</v>
      </c>
      <c r="BK172" s="11">
        <v>-24808.257987917219</v>
      </c>
      <c r="BL172" s="4">
        <f t="shared" si="174"/>
        <v>-10.049467662779664</v>
      </c>
      <c r="BM172" s="4">
        <f t="shared" si="175"/>
        <v>-432.98578357333918</v>
      </c>
      <c r="BN172" s="4">
        <f t="shared" si="176"/>
        <v>9.6479877148824098</v>
      </c>
      <c r="BO172" s="4">
        <f t="shared" si="177"/>
        <v>-3.45955641075098E-3</v>
      </c>
      <c r="BP172" s="4">
        <f t="shared" si="178"/>
        <v>0.98382094956904143</v>
      </c>
    </row>
    <row r="173" spans="1:68" x14ac:dyDescent="0.3">
      <c r="A173" s="9">
        <v>36</v>
      </c>
      <c r="B173" s="9" t="s">
        <v>218</v>
      </c>
      <c r="C173" s="9">
        <v>33</v>
      </c>
      <c r="D173" s="9">
        <v>924.5</v>
      </c>
      <c r="E173" s="9">
        <v>374</v>
      </c>
      <c r="G173" s="9">
        <v>896.5</v>
      </c>
      <c r="H173" s="9">
        <v>352.5</v>
      </c>
      <c r="J173" s="9">
        <v>940.5</v>
      </c>
      <c r="K173" s="9">
        <v>355</v>
      </c>
      <c r="M173" s="9">
        <v>947.5</v>
      </c>
      <c r="N173" s="9">
        <v>416</v>
      </c>
      <c r="P173" s="9">
        <v>858</v>
      </c>
      <c r="Q173" s="9">
        <v>410</v>
      </c>
      <c r="S173" s="4">
        <f t="shared" si="150"/>
        <v>65.884180670172896</v>
      </c>
      <c r="T173" s="4">
        <f t="shared" si="151"/>
        <v>26.652983851427432</v>
      </c>
      <c r="V173" s="4">
        <f t="shared" si="152"/>
        <v>63.888770114451049</v>
      </c>
      <c r="W173" s="4">
        <f t="shared" si="153"/>
        <v>25.120793603283875</v>
      </c>
      <c r="Y173" s="4">
        <f t="shared" si="154"/>
        <v>67.024415273442514</v>
      </c>
      <c r="Z173" s="4">
        <f t="shared" si="155"/>
        <v>25.298955260044757</v>
      </c>
      <c r="AB173" s="4">
        <f t="shared" si="156"/>
        <v>67.523267912372972</v>
      </c>
      <c r="AC173" s="4">
        <f t="shared" si="157"/>
        <v>29.646099685010192</v>
      </c>
      <c r="AE173" s="4">
        <f t="shared" si="158"/>
        <v>61.145080600333522</v>
      </c>
      <c r="AF173" s="4">
        <f t="shared" si="159"/>
        <v>29.218511708784082</v>
      </c>
      <c r="AH173" s="37">
        <f t="shared" si="160"/>
        <v>2.5158040945972693</v>
      </c>
      <c r="AI173" s="37">
        <f t="shared" si="161"/>
        <v>3.4125282974338647</v>
      </c>
      <c r="AJ173" s="37">
        <f t="shared" si="162"/>
        <v>5.3889704637179596</v>
      </c>
      <c r="AL173" s="20">
        <v>0.25600000000000001</v>
      </c>
      <c r="AM173" s="37">
        <f t="shared" si="163"/>
        <v>37.51911382047625</v>
      </c>
      <c r="AN173" s="37">
        <f t="shared" si="164"/>
        <v>-49.899092453787837</v>
      </c>
      <c r="AO173" s="37">
        <f t="shared" si="165"/>
        <v>37.51911382047625</v>
      </c>
      <c r="AP173" s="37">
        <f t="shared" si="166"/>
        <v>61.294047456598996</v>
      </c>
      <c r="AQ173" s="37">
        <f t="shared" si="167"/>
        <v>-28.429048833086107</v>
      </c>
      <c r="AS173" s="19">
        <v>0.25600000000000001</v>
      </c>
      <c r="AT173" s="4">
        <f t="shared" si="168"/>
        <v>37.51911382047625</v>
      </c>
      <c r="AU173" s="11">
        <v>36.628918876648349</v>
      </c>
      <c r="AV173" s="11">
        <v>-187.80596176991256</v>
      </c>
      <c r="AW173" s="11">
        <v>-5773.1038210964734</v>
      </c>
      <c r="AX173" s="4">
        <f t="shared" si="170"/>
        <v>-3.2778323877595712</v>
      </c>
      <c r="AY173" s="4">
        <f t="shared" si="171"/>
        <v>-100.75966973759915</v>
      </c>
      <c r="BA173" s="4">
        <f t="shared" si="180"/>
        <v>61.294047456598996</v>
      </c>
      <c r="BB173" s="11">
        <v>62.167547081743095</v>
      </c>
      <c r="BC173" s="11">
        <v>-86.365758545703258</v>
      </c>
      <c r="BD173" s="11">
        <v>-18828.918036606057</v>
      </c>
      <c r="BE173" s="4">
        <f t="shared" si="172"/>
        <v>-1.5073668476049513</v>
      </c>
      <c r="BF173" s="4">
        <f t="shared" si="173"/>
        <v>-328.62661432692198</v>
      </c>
      <c r="BH173" s="4">
        <f t="shared" ref="BH173:BH204" si="181">AQ173</f>
        <v>-28.429048833086107</v>
      </c>
      <c r="BI173" s="11">
        <v>-28.195597350196969</v>
      </c>
      <c r="BJ173" s="11">
        <v>-728.74703849854848</v>
      </c>
      <c r="BK173" s="11">
        <v>-12143.610177671946</v>
      </c>
      <c r="BL173" s="4">
        <f t="shared" si="174"/>
        <v>-12.719035235957545</v>
      </c>
      <c r="BM173" s="4">
        <f t="shared" si="175"/>
        <v>-211.94598067906909</v>
      </c>
      <c r="BN173" s="4">
        <f t="shared" si="176"/>
        <v>5.7858841333797217</v>
      </c>
      <c r="BO173" s="4">
        <f t="shared" si="177"/>
        <v>-1.693448385625762E-3</v>
      </c>
      <c r="BP173" s="4">
        <f t="shared" si="178"/>
        <v>0.5899959857346756</v>
      </c>
    </row>
    <row r="174" spans="1:68" x14ac:dyDescent="0.3">
      <c r="A174" s="9">
        <v>44</v>
      </c>
      <c r="B174" s="9" t="s">
        <v>226</v>
      </c>
      <c r="C174" s="9">
        <v>34</v>
      </c>
      <c r="D174" s="9">
        <v>924.5</v>
      </c>
      <c r="E174" s="9">
        <v>373</v>
      </c>
      <c r="G174" s="9">
        <v>896.5</v>
      </c>
      <c r="H174" s="9">
        <v>352.5</v>
      </c>
      <c r="J174" s="9">
        <v>941.5</v>
      </c>
      <c r="K174" s="9">
        <v>355</v>
      </c>
      <c r="M174" s="9">
        <v>948</v>
      </c>
      <c r="N174" s="9">
        <v>415.5</v>
      </c>
      <c r="P174" s="9">
        <v>860.5</v>
      </c>
      <c r="Q174" s="9">
        <v>417</v>
      </c>
      <c r="S174" s="4">
        <f t="shared" si="150"/>
        <v>65.884180670172896</v>
      </c>
      <c r="T174" s="4">
        <f t="shared" si="151"/>
        <v>26.581719188723081</v>
      </c>
      <c r="V174" s="4">
        <f t="shared" si="152"/>
        <v>63.888770114451049</v>
      </c>
      <c r="W174" s="4">
        <f t="shared" si="153"/>
        <v>25.120793603283875</v>
      </c>
      <c r="Y174" s="4">
        <f t="shared" si="154"/>
        <v>67.095679936146865</v>
      </c>
      <c r="Z174" s="4">
        <f t="shared" si="155"/>
        <v>25.298955260044757</v>
      </c>
      <c r="AB174" s="4">
        <f t="shared" si="156"/>
        <v>67.558900243725148</v>
      </c>
      <c r="AC174" s="4">
        <f t="shared" si="157"/>
        <v>29.610467353658017</v>
      </c>
      <c r="AE174" s="4">
        <f t="shared" si="158"/>
        <v>61.3232422570944</v>
      </c>
      <c r="AF174" s="4">
        <f t="shared" si="159"/>
        <v>29.717364347714543</v>
      </c>
      <c r="AH174" s="37">
        <f t="shared" si="160"/>
        <v>2.473048089317524</v>
      </c>
      <c r="AI174" s="37">
        <f t="shared" si="161"/>
        <v>3.4609248903487888</v>
      </c>
      <c r="AJ174" s="37">
        <f t="shared" si="162"/>
        <v>5.5348378269829714</v>
      </c>
      <c r="AL174" s="20">
        <v>0.26400000000000001</v>
      </c>
      <c r="AM174" s="37">
        <f t="shared" si="163"/>
        <v>36.209456817185995</v>
      </c>
      <c r="AN174" s="37">
        <f t="shared" si="164"/>
        <v>-46.636577041616796</v>
      </c>
      <c r="AO174" s="37">
        <f t="shared" si="165"/>
        <v>36.209456817185995</v>
      </c>
      <c r="AP174" s="37">
        <f t="shared" si="166"/>
        <v>61.059987307160725</v>
      </c>
      <c r="AQ174" s="37">
        <f t="shared" si="167"/>
        <v>-34.508522987668371</v>
      </c>
      <c r="AS174" s="19">
        <v>0.26400000000000001</v>
      </c>
      <c r="AT174" s="4">
        <f t="shared" si="168"/>
        <v>36.209456817185995</v>
      </c>
      <c r="AU174" s="11">
        <v>35.00653859800385</v>
      </c>
      <c r="AV174" s="11">
        <v>-277.9589090866267</v>
      </c>
      <c r="AW174" s="11">
        <v>-10590.30995447703</v>
      </c>
      <c r="AX174" s="4">
        <f t="shared" si="170"/>
        <v>-4.8512981488132203</v>
      </c>
      <c r="AY174" s="4">
        <f t="shared" si="171"/>
        <v>-184.83577751235501</v>
      </c>
      <c r="BA174" s="4">
        <f t="shared" si="180"/>
        <v>61.059987307160725</v>
      </c>
      <c r="BB174" s="11">
        <v>60.824496150591294</v>
      </c>
      <c r="BC174" s="11">
        <v>-284.37266576589383</v>
      </c>
      <c r="BD174" s="11">
        <v>-29167.4971433479</v>
      </c>
      <c r="BE174" s="4">
        <f t="shared" si="172"/>
        <v>-4.9632393202882099</v>
      </c>
      <c r="BF174" s="4">
        <f t="shared" si="173"/>
        <v>-509.06885971746146</v>
      </c>
      <c r="BH174" s="4">
        <f t="shared" si="181"/>
        <v>-34.508522987668371</v>
      </c>
      <c r="BI174" s="11">
        <v>-34.242946792499083</v>
      </c>
      <c r="BJ174" s="11">
        <v>-770.08985550187401</v>
      </c>
      <c r="BK174" s="11">
        <v>-8647.2566587825913</v>
      </c>
      <c r="BL174" s="4">
        <f t="shared" si="174"/>
        <v>-13.440603514715072</v>
      </c>
      <c r="BM174" s="4">
        <f t="shared" si="175"/>
        <v>-150.92309996076008</v>
      </c>
      <c r="BN174" s="4">
        <f t="shared" si="176"/>
        <v>5.1081330135595957</v>
      </c>
      <c r="BO174" s="4">
        <f t="shared" si="177"/>
        <v>-1.205875568686473E-3</v>
      </c>
      <c r="BP174" s="4">
        <f t="shared" si="178"/>
        <v>0.52088460520872681</v>
      </c>
    </row>
    <row r="175" spans="1:68" x14ac:dyDescent="0.3">
      <c r="A175" s="9">
        <v>35</v>
      </c>
      <c r="B175" s="9" t="s">
        <v>217</v>
      </c>
      <c r="C175" s="9">
        <v>35</v>
      </c>
      <c r="D175" s="9">
        <v>925</v>
      </c>
      <c r="E175" s="9">
        <v>372</v>
      </c>
      <c r="G175" s="9">
        <v>894.5</v>
      </c>
      <c r="H175" s="9">
        <v>354</v>
      </c>
      <c r="J175" s="9">
        <v>941.5</v>
      </c>
      <c r="K175" s="9">
        <v>353</v>
      </c>
      <c r="M175" s="9">
        <v>952</v>
      </c>
      <c r="N175" s="9">
        <v>415</v>
      </c>
      <c r="P175" s="9">
        <v>863.5</v>
      </c>
      <c r="Q175" s="9">
        <v>424.5</v>
      </c>
      <c r="S175" s="4">
        <f t="shared" si="150"/>
        <v>65.919813001525071</v>
      </c>
      <c r="T175" s="4">
        <f t="shared" si="151"/>
        <v>26.51045452601873</v>
      </c>
      <c r="V175" s="4">
        <f t="shared" si="152"/>
        <v>63.746240789042346</v>
      </c>
      <c r="W175" s="4">
        <f t="shared" si="153"/>
        <v>25.227690597340402</v>
      </c>
      <c r="Y175" s="4">
        <f t="shared" si="154"/>
        <v>67.095679936146865</v>
      </c>
      <c r="Z175" s="4">
        <f t="shared" si="155"/>
        <v>25.156425934636051</v>
      </c>
      <c r="AB175" s="4">
        <f t="shared" si="156"/>
        <v>67.843958894542553</v>
      </c>
      <c r="AC175" s="4">
        <f t="shared" si="157"/>
        <v>29.574835022305841</v>
      </c>
      <c r="AE175" s="4">
        <f t="shared" si="158"/>
        <v>61.537036245207453</v>
      </c>
      <c r="AF175" s="4">
        <f t="shared" si="159"/>
        <v>30.251849317997181</v>
      </c>
      <c r="AH175" s="37">
        <f t="shared" si="160"/>
        <v>2.5238659749668377</v>
      </c>
      <c r="AI175" s="37">
        <f t="shared" si="161"/>
        <v>3.618392632598193</v>
      </c>
      <c r="AJ175" s="37">
        <f t="shared" si="162"/>
        <v>5.7625313088226644</v>
      </c>
      <c r="AL175" s="20">
        <v>0.27200000000000002</v>
      </c>
      <c r="AM175" s="37">
        <f t="shared" si="163"/>
        <v>30.547571748906996</v>
      </c>
      <c r="AN175" s="37">
        <f t="shared" si="164"/>
        <v>-49.028263666485287</v>
      </c>
      <c r="AO175" s="37">
        <f t="shared" si="165"/>
        <v>30.547571748906996</v>
      </c>
      <c r="AP175" s="37">
        <f t="shared" si="166"/>
        <v>57.875001559612571</v>
      </c>
      <c r="AQ175" s="37">
        <f t="shared" si="167"/>
        <v>-40.486011541998707</v>
      </c>
      <c r="AS175" s="19">
        <v>0.27200000000000002</v>
      </c>
      <c r="AT175" s="4">
        <f t="shared" si="168"/>
        <v>30.547571748906996</v>
      </c>
      <c r="AU175" s="11">
        <v>32.181576120024886</v>
      </c>
      <c r="AV175" s="11">
        <v>-357.25092908974875</v>
      </c>
      <c r="AW175" s="11">
        <v>1259.7619408507735</v>
      </c>
      <c r="AX175" s="4">
        <f t="shared" si="170"/>
        <v>-6.2352049684249042</v>
      </c>
      <c r="AY175" s="4">
        <f t="shared" si="171"/>
        <v>21.986993659160056</v>
      </c>
      <c r="BA175" s="4">
        <f t="shared" si="180"/>
        <v>57.875001559612571</v>
      </c>
      <c r="BB175" s="11">
        <v>57.617584213377164</v>
      </c>
      <c r="BC175" s="11">
        <v>-553.04573500537811</v>
      </c>
      <c r="BD175" s="11">
        <v>-32173.837999559906</v>
      </c>
      <c r="BE175" s="4">
        <f t="shared" si="172"/>
        <v>-9.6524689899559082</v>
      </c>
      <c r="BF175" s="4">
        <f t="shared" si="173"/>
        <v>-561.5394060955864</v>
      </c>
      <c r="BH175" s="4">
        <f t="shared" si="181"/>
        <v>-40.486011541998707</v>
      </c>
      <c r="BI175" s="11">
        <v>-40.51703562346384</v>
      </c>
      <c r="BJ175" s="11">
        <v>-867.10315161063238</v>
      </c>
      <c r="BK175" s="11">
        <v>-13863.936266029777</v>
      </c>
      <c r="BL175" s="4">
        <f t="shared" si="174"/>
        <v>-15.133804950025107</v>
      </c>
      <c r="BM175" s="4">
        <f t="shared" si="175"/>
        <v>-241.97133512886813</v>
      </c>
      <c r="BN175" s="4">
        <f t="shared" si="176"/>
        <v>7.2299049042097812</v>
      </c>
      <c r="BO175" s="4">
        <f t="shared" si="177"/>
        <v>-1.9333509676796564E-3</v>
      </c>
      <c r="BP175" s="4">
        <f t="shared" si="178"/>
        <v>0.7372451249270926</v>
      </c>
    </row>
    <row r="176" spans="1:68" x14ac:dyDescent="0.3">
      <c r="A176" s="9">
        <v>7</v>
      </c>
      <c r="B176" s="9" t="s">
        <v>189</v>
      </c>
      <c r="C176" s="9">
        <v>36</v>
      </c>
      <c r="D176" s="9">
        <v>924</v>
      </c>
      <c r="E176" s="9">
        <v>375</v>
      </c>
      <c r="G176" s="9">
        <v>892</v>
      </c>
      <c r="H176" s="9">
        <v>356</v>
      </c>
      <c r="J176" s="9">
        <v>936</v>
      </c>
      <c r="K176" s="9">
        <v>356</v>
      </c>
      <c r="M176" s="9">
        <v>955</v>
      </c>
      <c r="N176" s="9">
        <v>414</v>
      </c>
      <c r="P176" s="9">
        <v>869.5</v>
      </c>
      <c r="Q176" s="9">
        <v>434</v>
      </c>
      <c r="S176" s="4">
        <f t="shared" si="150"/>
        <v>65.84854833882072</v>
      </c>
      <c r="T176" s="4">
        <f t="shared" si="151"/>
        <v>26.724248514131784</v>
      </c>
      <c r="V176" s="4">
        <f t="shared" si="152"/>
        <v>63.568079132281468</v>
      </c>
      <c r="W176" s="4">
        <f t="shared" si="153"/>
        <v>25.370219922749108</v>
      </c>
      <c r="Y176" s="4">
        <f t="shared" si="154"/>
        <v>66.703724291272934</v>
      </c>
      <c r="Z176" s="4">
        <f t="shared" si="155"/>
        <v>25.370219922749108</v>
      </c>
      <c r="AB176" s="4">
        <f t="shared" si="156"/>
        <v>68.057752882655606</v>
      </c>
      <c r="AC176" s="4">
        <f t="shared" si="157"/>
        <v>29.50357035960149</v>
      </c>
      <c r="AE176" s="4">
        <f t="shared" si="158"/>
        <v>61.96462422143356</v>
      </c>
      <c r="AF176" s="4">
        <f t="shared" si="159"/>
        <v>30.928863613688517</v>
      </c>
      <c r="AH176" s="37">
        <f t="shared" si="160"/>
        <v>2.6521563355608428</v>
      </c>
      <c r="AI176" s="37">
        <f t="shared" si="161"/>
        <v>3.5503823226810152</v>
      </c>
      <c r="AJ176" s="37">
        <f t="shared" si="162"/>
        <v>5.7239544621740404</v>
      </c>
      <c r="AL176" s="20">
        <v>0.28000000000000003</v>
      </c>
      <c r="AM176" s="37">
        <f t="shared" si="163"/>
        <v>30.699722550814325</v>
      </c>
      <c r="AN176" s="37">
        <f t="shared" si="164"/>
        <v>-57.724355685422438</v>
      </c>
      <c r="AO176" s="37">
        <f t="shared" si="165"/>
        <v>30.699722550814325</v>
      </c>
      <c r="AP176" s="37">
        <f t="shared" si="166"/>
        <v>51.519801751657091</v>
      </c>
      <c r="AQ176" s="37">
        <f t="shared" si="167"/>
        <v>-47.270449670665037</v>
      </c>
      <c r="AS176" s="19">
        <v>0.28000000000000003</v>
      </c>
      <c r="AT176" s="4">
        <f t="shared" si="168"/>
        <v>30.699722550814325</v>
      </c>
      <c r="AU176" s="11">
        <v>29.290523461071732</v>
      </c>
      <c r="AV176" s="11">
        <v>-257.80271707564663</v>
      </c>
      <c r="AW176" s="11">
        <v>25471.384594699721</v>
      </c>
      <c r="AX176" s="4">
        <f t="shared" si="170"/>
        <v>-4.4995062335574412</v>
      </c>
      <c r="AY176" s="4">
        <f t="shared" si="171"/>
        <v>444.55952621927162</v>
      </c>
      <c r="BA176" s="4">
        <f t="shared" si="180"/>
        <v>51.519801751657091</v>
      </c>
      <c r="BB176" s="11">
        <v>51.975763970213038</v>
      </c>
      <c r="BC176" s="11">
        <v>-799.15409820965726</v>
      </c>
      <c r="BD176" s="11">
        <v>-5083.388662432335</v>
      </c>
      <c r="BE176" s="4">
        <f t="shared" si="172"/>
        <v>-13.947870244564641</v>
      </c>
      <c r="BF176" s="4">
        <f t="shared" si="173"/>
        <v>-88.721869317994845</v>
      </c>
      <c r="BH176" s="4">
        <f t="shared" si="181"/>
        <v>-47.270449670665037</v>
      </c>
      <c r="BI176" s="11">
        <v>-48.116597877232238</v>
      </c>
      <c r="BJ176" s="11">
        <v>-991.91284629437666</v>
      </c>
      <c r="BK176" s="11">
        <v>192.23585174817532</v>
      </c>
      <c r="BL176" s="4">
        <f t="shared" si="174"/>
        <v>-17.312145060665308</v>
      </c>
      <c r="BM176" s="4">
        <f t="shared" si="175"/>
        <v>3.3551485533813574</v>
      </c>
      <c r="BN176" s="4">
        <f t="shared" si="176"/>
        <v>6.5041224648820544</v>
      </c>
      <c r="BO176" s="4">
        <f t="shared" si="177"/>
        <v>2.6807636941517046E-5</v>
      </c>
      <c r="BP176" s="4">
        <f t="shared" si="178"/>
        <v>0.66323591287777539</v>
      </c>
    </row>
    <row r="177" spans="1:68" x14ac:dyDescent="0.3">
      <c r="A177" s="9">
        <v>49</v>
      </c>
      <c r="B177" s="9" t="s">
        <v>231</v>
      </c>
      <c r="C177" s="9">
        <v>37</v>
      </c>
      <c r="D177" s="9">
        <v>920.5</v>
      </c>
      <c r="E177" s="9">
        <v>375.5</v>
      </c>
      <c r="G177" s="9">
        <v>888.5</v>
      </c>
      <c r="H177" s="9">
        <v>359</v>
      </c>
      <c r="J177" s="9">
        <v>935.5</v>
      </c>
      <c r="K177" s="9">
        <v>357.5</v>
      </c>
      <c r="M177" s="9">
        <v>955.5</v>
      </c>
      <c r="N177" s="9">
        <v>413</v>
      </c>
      <c r="P177" s="9">
        <v>876</v>
      </c>
      <c r="Q177" s="9">
        <v>442.5</v>
      </c>
      <c r="S177" s="4">
        <f t="shared" si="150"/>
        <v>65.599122019355491</v>
      </c>
      <c r="T177" s="4">
        <f t="shared" si="151"/>
        <v>26.759880845483959</v>
      </c>
      <c r="V177" s="4">
        <f t="shared" si="152"/>
        <v>63.318652812816239</v>
      </c>
      <c r="W177" s="4">
        <f t="shared" si="153"/>
        <v>25.584013910862161</v>
      </c>
      <c r="Y177" s="4">
        <f t="shared" si="154"/>
        <v>66.668091959920758</v>
      </c>
      <c r="Z177" s="4">
        <f t="shared" si="155"/>
        <v>25.477116916805635</v>
      </c>
      <c r="AB177" s="4">
        <f t="shared" si="156"/>
        <v>68.093385214007782</v>
      </c>
      <c r="AC177" s="4">
        <f t="shared" si="157"/>
        <v>29.432305696897139</v>
      </c>
      <c r="AE177" s="4">
        <f t="shared" si="158"/>
        <v>62.427844529011843</v>
      </c>
      <c r="AF177" s="4">
        <f t="shared" si="159"/>
        <v>31.534613246675505</v>
      </c>
      <c r="AH177" s="37">
        <f t="shared" si="160"/>
        <v>2.5657752921701129</v>
      </c>
      <c r="AI177" s="37">
        <f t="shared" si="161"/>
        <v>3.6555715655212944</v>
      </c>
      <c r="AJ177" s="37">
        <f t="shared" si="162"/>
        <v>5.7319342654769425</v>
      </c>
      <c r="AL177" s="20">
        <v>0.28800000000000003</v>
      </c>
      <c r="AM177" s="37">
        <f t="shared" si="163"/>
        <v>27.276763383113611</v>
      </c>
      <c r="AN177" s="37">
        <f t="shared" si="164"/>
        <v>-50.194428907734881</v>
      </c>
      <c r="AO177" s="37">
        <f t="shared" si="165"/>
        <v>27.276763383113611</v>
      </c>
      <c r="AP177" s="37">
        <f t="shared" si="166"/>
        <v>46.974934010882087</v>
      </c>
      <c r="AQ177" s="37">
        <f t="shared" si="167"/>
        <v>-56.408718202881722</v>
      </c>
      <c r="AS177" s="19">
        <v>0.28800000000000003</v>
      </c>
      <c r="AT177" s="4">
        <f t="shared" si="168"/>
        <v>27.276763383113611</v>
      </c>
      <c r="AU177" s="11">
        <v>28.056732450894987</v>
      </c>
      <c r="AV177" s="11">
        <v>50.291243782660366</v>
      </c>
      <c r="AW177" s="11">
        <v>45432.877997083255</v>
      </c>
      <c r="AX177" s="4">
        <f t="shared" si="170"/>
        <v>0.87774778893055094</v>
      </c>
      <c r="AY177" s="4">
        <f t="shared" si="171"/>
        <v>792.95330970598968</v>
      </c>
      <c r="BA177" s="4">
        <f t="shared" si="180"/>
        <v>46.974934010882087</v>
      </c>
      <c r="BB177" s="11">
        <v>44.831118034698122</v>
      </c>
      <c r="BC177" s="11">
        <v>-634.37995746746356</v>
      </c>
      <c r="BD177" s="11">
        <v>71397.795378709168</v>
      </c>
      <c r="BE177" s="4">
        <f t="shared" si="172"/>
        <v>-11.072018966468828</v>
      </c>
      <c r="BF177" s="4">
        <f t="shared" si="173"/>
        <v>1246.1266080236669</v>
      </c>
      <c r="BH177" s="4">
        <f t="shared" si="181"/>
        <v>-56.408718202881722</v>
      </c>
      <c r="BI177" s="11">
        <v>-56.387641917987182</v>
      </c>
      <c r="BJ177" s="11">
        <v>-864.02737783657017</v>
      </c>
      <c r="BK177" s="11">
        <v>40978.144927559326</v>
      </c>
      <c r="BL177" s="4">
        <f t="shared" si="174"/>
        <v>-15.08012257062123</v>
      </c>
      <c r="BM177" s="4">
        <f t="shared" si="175"/>
        <v>715.20355034532361</v>
      </c>
      <c r="BN177" s="4">
        <f t="shared" si="176"/>
        <v>16.285578502373831</v>
      </c>
      <c r="BO177" s="4">
        <f t="shared" si="177"/>
        <v>5.714476367259135E-3</v>
      </c>
      <c r="BP177" s="4">
        <f t="shared" si="178"/>
        <v>1.6606668436954852</v>
      </c>
    </row>
    <row r="178" spans="1:68" x14ac:dyDescent="0.3">
      <c r="A178" s="9">
        <v>26</v>
      </c>
      <c r="B178" s="9" t="s">
        <v>208</v>
      </c>
      <c r="C178" s="9">
        <v>38</v>
      </c>
      <c r="D178" s="9">
        <v>916.5</v>
      </c>
      <c r="E178" s="9">
        <v>375.5</v>
      </c>
      <c r="G178" s="9">
        <v>887</v>
      </c>
      <c r="H178" s="9">
        <v>358.5</v>
      </c>
      <c r="J178" s="9">
        <v>934.5</v>
      </c>
      <c r="K178" s="9">
        <v>356</v>
      </c>
      <c r="M178" s="9">
        <v>956.5</v>
      </c>
      <c r="N178" s="9">
        <v>410</v>
      </c>
      <c r="P178" s="9">
        <v>880.5</v>
      </c>
      <c r="Q178" s="9">
        <v>447</v>
      </c>
      <c r="S178" s="4">
        <f t="shared" si="150"/>
        <v>65.314063368538072</v>
      </c>
      <c r="T178" s="4">
        <f t="shared" si="151"/>
        <v>26.759880845483959</v>
      </c>
      <c r="V178" s="4">
        <f t="shared" si="152"/>
        <v>63.211755818759713</v>
      </c>
      <c r="W178" s="4">
        <f t="shared" si="153"/>
        <v>25.548381579509986</v>
      </c>
      <c r="Y178" s="4">
        <f t="shared" si="154"/>
        <v>66.596827297216407</v>
      </c>
      <c r="Z178" s="4">
        <f t="shared" si="155"/>
        <v>25.370219922749108</v>
      </c>
      <c r="AB178" s="4">
        <f t="shared" si="156"/>
        <v>68.164649876712133</v>
      </c>
      <c r="AC178" s="4">
        <f t="shared" si="157"/>
        <v>29.218511708784082</v>
      </c>
      <c r="AE178" s="4">
        <f t="shared" si="158"/>
        <v>62.74853551118143</v>
      </c>
      <c r="AF178" s="4">
        <f t="shared" si="159"/>
        <v>31.855304228845085</v>
      </c>
      <c r="AH178" s="37">
        <f t="shared" si="160"/>
        <v>2.4264021730353287</v>
      </c>
      <c r="AI178" s="37">
        <f t="shared" si="161"/>
        <v>3.7644002394213998</v>
      </c>
      <c r="AJ178" s="37">
        <f t="shared" si="162"/>
        <v>5.7048464170892723</v>
      </c>
      <c r="AL178" s="20">
        <v>0.29599999999999999</v>
      </c>
      <c r="AM178" s="37">
        <f t="shared" si="163"/>
        <v>29.953608167801566</v>
      </c>
      <c r="AN178" s="37">
        <f t="shared" si="164"/>
        <v>-47.290610042638292</v>
      </c>
      <c r="AO178" s="37">
        <f t="shared" si="165"/>
        <v>29.953608167801566</v>
      </c>
      <c r="AP178" s="37">
        <f t="shared" si="166"/>
        <v>40.777769793857253</v>
      </c>
      <c r="AQ178" s="37">
        <f t="shared" si="167"/>
        <v>-63.274905162316088</v>
      </c>
      <c r="AS178" s="19">
        <v>0.29599999999999999</v>
      </c>
      <c r="AT178" s="4">
        <f t="shared" si="168"/>
        <v>29.953608167801566</v>
      </c>
      <c r="AU178" s="11">
        <v>30.095183399813592</v>
      </c>
      <c r="AV178" s="11">
        <v>469.12336540482005</v>
      </c>
      <c r="AW178" s="11">
        <v>45542.11471972728</v>
      </c>
      <c r="AX178" s="4">
        <f t="shared" si="170"/>
        <v>8.1877473243505712</v>
      </c>
      <c r="AY178" s="4">
        <f t="shared" si="171"/>
        <v>794.85985018021574</v>
      </c>
      <c r="BA178" s="4">
        <f t="shared" si="180"/>
        <v>40.777769793857253</v>
      </c>
      <c r="BB178" s="11">
        <v>41.825684168630723</v>
      </c>
      <c r="BC178" s="11">
        <v>343.21068210910238</v>
      </c>
      <c r="BD178" s="11">
        <v>116315.37293190643</v>
      </c>
      <c r="BE178" s="4">
        <f t="shared" si="172"/>
        <v>5.9901564308194324</v>
      </c>
      <c r="BF178" s="4">
        <f t="shared" si="173"/>
        <v>2030.0862283468578</v>
      </c>
      <c r="BH178" s="4">
        <f t="shared" si="181"/>
        <v>-63.274905162316088</v>
      </c>
      <c r="BI178" s="11">
        <v>-61.941036579242933</v>
      </c>
      <c r="BJ178" s="11">
        <v>-336.26249631170828</v>
      </c>
      <c r="BK178" s="11">
        <v>82364.027726334723</v>
      </c>
      <c r="BL178" s="4">
        <f t="shared" si="174"/>
        <v>-5.8688877116145983</v>
      </c>
      <c r="BM178" s="4">
        <f t="shared" si="175"/>
        <v>1437.5234690284403</v>
      </c>
      <c r="BN178" s="4">
        <f t="shared" si="176"/>
        <v>31.203212424114103</v>
      </c>
      <c r="BO178" s="4">
        <f t="shared" si="177"/>
        <v>1.1485812517537239E-2</v>
      </c>
      <c r="BP178" s="4">
        <f t="shared" si="178"/>
        <v>3.1818421606552181</v>
      </c>
    </row>
    <row r="179" spans="1:68" x14ac:dyDescent="0.3">
      <c r="A179" s="9">
        <v>58</v>
      </c>
      <c r="B179" s="9" t="s">
        <v>240</v>
      </c>
      <c r="C179" s="9">
        <v>39</v>
      </c>
      <c r="D179" s="9">
        <v>922</v>
      </c>
      <c r="E179" s="9">
        <v>379</v>
      </c>
      <c r="G179" s="9">
        <v>890.5</v>
      </c>
      <c r="H179" s="9">
        <v>357</v>
      </c>
      <c r="J179" s="9">
        <v>938</v>
      </c>
      <c r="K179" s="9">
        <v>357</v>
      </c>
      <c r="M179" s="9">
        <v>955</v>
      </c>
      <c r="N179" s="9">
        <v>412.5</v>
      </c>
      <c r="P179" s="9">
        <v>882.5</v>
      </c>
      <c r="Q179" s="9">
        <v>448</v>
      </c>
      <c r="S179" s="4">
        <f t="shared" si="150"/>
        <v>65.706019013412018</v>
      </c>
      <c r="T179" s="4">
        <f t="shared" si="151"/>
        <v>27.009307164949188</v>
      </c>
      <c r="V179" s="4">
        <f t="shared" si="152"/>
        <v>63.461182138224942</v>
      </c>
      <c r="W179" s="4">
        <f t="shared" si="153"/>
        <v>25.441484585453459</v>
      </c>
      <c r="Y179" s="4">
        <f t="shared" si="154"/>
        <v>66.846253616681636</v>
      </c>
      <c r="Z179" s="4">
        <f t="shared" si="155"/>
        <v>25.441484585453459</v>
      </c>
      <c r="AB179" s="4">
        <f t="shared" si="156"/>
        <v>68.057752882655606</v>
      </c>
      <c r="AC179" s="4">
        <f t="shared" si="157"/>
        <v>29.396673365544963</v>
      </c>
      <c r="AE179" s="4">
        <f t="shared" si="158"/>
        <v>62.891064836590132</v>
      </c>
      <c r="AF179" s="4">
        <f t="shared" si="159"/>
        <v>31.926568891549437</v>
      </c>
      <c r="AH179" s="37">
        <f t="shared" si="160"/>
        <v>2.738130792525499</v>
      </c>
      <c r="AI179" s="37">
        <f t="shared" si="161"/>
        <v>3.3511445160563462</v>
      </c>
      <c r="AJ179" s="37">
        <f t="shared" si="162"/>
        <v>5.6659888726942125</v>
      </c>
      <c r="AL179" s="20">
        <v>0.30399999999999999</v>
      </c>
      <c r="AM179" s="37">
        <f t="shared" si="163"/>
        <v>34.930937301110468</v>
      </c>
      <c r="AN179" s="37">
        <f t="shared" si="164"/>
        <v>-53.972626614896456</v>
      </c>
      <c r="AO179" s="37">
        <f t="shared" si="165"/>
        <v>34.930937301110468</v>
      </c>
      <c r="AP179" s="37">
        <f t="shared" si="166"/>
        <v>45.430787217008756</v>
      </c>
      <c r="AQ179" s="37">
        <f t="shared" si="167"/>
        <v>-60.210426216402062</v>
      </c>
      <c r="AS179" s="19">
        <v>0.30399999999999999</v>
      </c>
      <c r="AT179" s="4">
        <f t="shared" si="168"/>
        <v>34.930937301110468</v>
      </c>
      <c r="AU179" s="11">
        <v>35.562706653886735</v>
      </c>
      <c r="AV179" s="11">
        <v>778.96511390844682</v>
      </c>
      <c r="AW179" s="11">
        <v>30851.930768622657</v>
      </c>
      <c r="AX179" s="4">
        <f t="shared" si="170"/>
        <v>13.595505995875072</v>
      </c>
      <c r="AY179" s="4">
        <f t="shared" si="171"/>
        <v>538.46777250981029</v>
      </c>
      <c r="BA179" s="4">
        <f t="shared" si="180"/>
        <v>45.430787217008756</v>
      </c>
      <c r="BB179" s="11">
        <v>50.322489209269882</v>
      </c>
      <c r="BC179" s="11">
        <v>1226.6660978379796</v>
      </c>
      <c r="BD179" s="11">
        <v>213.31223300168878</v>
      </c>
      <c r="BE179" s="4">
        <f t="shared" si="172"/>
        <v>21.409362229863639</v>
      </c>
      <c r="BF179" s="4">
        <f t="shared" si="173"/>
        <v>3.7230008006607771</v>
      </c>
      <c r="BH179" s="4">
        <f t="shared" si="181"/>
        <v>-60.210426216402062</v>
      </c>
      <c r="BI179" s="11">
        <v>-61.767842114520299</v>
      </c>
      <c r="BJ179" s="11">
        <v>453.79712837808779</v>
      </c>
      <c r="BK179" s="11">
        <v>94713.133248766113</v>
      </c>
      <c r="BL179" s="4">
        <f t="shared" si="174"/>
        <v>7.9202540262930272</v>
      </c>
      <c r="BM179" s="4">
        <f t="shared" si="175"/>
        <v>1653.0560200710825</v>
      </c>
      <c r="BN179" s="4">
        <f t="shared" si="176"/>
        <v>35.897134809403667</v>
      </c>
      <c r="BO179" s="4">
        <f t="shared" si="177"/>
        <v>1.3207917600367948E-2</v>
      </c>
      <c r="BP179" s="4">
        <f t="shared" si="178"/>
        <v>3.6604890365395581</v>
      </c>
    </row>
    <row r="180" spans="1:68" x14ac:dyDescent="0.3">
      <c r="A180" s="9">
        <v>17</v>
      </c>
      <c r="B180" s="9" t="s">
        <v>199</v>
      </c>
      <c r="C180" s="9">
        <v>40</v>
      </c>
      <c r="D180" s="9">
        <v>925</v>
      </c>
      <c r="E180" s="9">
        <v>380.5</v>
      </c>
      <c r="G180" s="9">
        <v>898.5</v>
      </c>
      <c r="H180" s="9">
        <v>354</v>
      </c>
      <c r="M180" s="9">
        <v>950</v>
      </c>
      <c r="N180" s="9">
        <v>421</v>
      </c>
      <c r="P180" s="9">
        <v>880.5</v>
      </c>
      <c r="Q180" s="9">
        <v>446.5</v>
      </c>
      <c r="S180" s="4">
        <f t="shared" si="150"/>
        <v>65.919813001525071</v>
      </c>
      <c r="T180" s="4">
        <f t="shared" si="151"/>
        <v>27.116204159005715</v>
      </c>
      <c r="V180" s="4">
        <f t="shared" si="152"/>
        <v>64.031299439859751</v>
      </c>
      <c r="W180" s="4">
        <f t="shared" si="153"/>
        <v>25.227690597340402</v>
      </c>
      <c r="Y180" s="4" t="str">
        <f t="shared" si="154"/>
        <v>nan</v>
      </c>
      <c r="Z180" s="4" t="str">
        <f t="shared" si="155"/>
        <v>nan</v>
      </c>
      <c r="AB180" s="4">
        <f t="shared" si="156"/>
        <v>67.70142956913385</v>
      </c>
      <c r="AC180" s="4">
        <f t="shared" si="157"/>
        <v>30.002422998531948</v>
      </c>
      <c r="AE180" s="4">
        <f t="shared" si="158"/>
        <v>62.74853551118143</v>
      </c>
      <c r="AF180" s="4">
        <f t="shared" si="159"/>
        <v>31.81967189749291</v>
      </c>
      <c r="AH180" s="37">
        <f t="shared" si="160"/>
        <v>2.670761491632609</v>
      </c>
      <c r="AI180" s="37">
        <f t="shared" si="161"/>
        <v>3.3918161482624973</v>
      </c>
      <c r="AJ180" s="37">
        <f t="shared" si="162"/>
        <v>5.6727074389351433</v>
      </c>
      <c r="AL180" s="20">
        <v>0.312</v>
      </c>
      <c r="AM180" s="37">
        <f t="shared" si="163"/>
        <v>44.999999999999893</v>
      </c>
      <c r="AN180" s="37" t="str">
        <f t="shared" si="164"/>
        <v>nan</v>
      </c>
      <c r="AO180" s="37">
        <f t="shared" si="165"/>
        <v>44.999999999999893</v>
      </c>
      <c r="AP180" s="37">
        <f t="shared" si="166"/>
        <v>58.31363231214349</v>
      </c>
      <c r="AQ180" s="37">
        <f t="shared" si="167"/>
        <v>-56.010479907003571</v>
      </c>
      <c r="AS180" s="19">
        <v>0.312</v>
      </c>
      <c r="AT180" s="4">
        <f t="shared" si="168"/>
        <v>44.999999999999893</v>
      </c>
      <c r="AU180" s="11">
        <v>42.558625814330462</v>
      </c>
      <c r="AV180" s="11">
        <v>962.75428114899182</v>
      </c>
      <c r="AW180" s="11">
        <v>17495.516755368684</v>
      </c>
      <c r="AX180" s="4">
        <f t="shared" si="170"/>
        <v>16.803232093721082</v>
      </c>
      <c r="AY180" s="4">
        <f t="shared" si="171"/>
        <v>305.3543717190189</v>
      </c>
      <c r="BA180" s="4">
        <f t="shared" si="180"/>
        <v>58.31363231214349</v>
      </c>
      <c r="BB180" s="11">
        <v>61.452342666254609</v>
      </c>
      <c r="BC180" s="11">
        <v>346.623677999238</v>
      </c>
      <c r="BD180" s="11">
        <v>-149190.78851211141</v>
      </c>
      <c r="BE180" s="4">
        <f t="shared" si="172"/>
        <v>6.0497244464593338</v>
      </c>
      <c r="BF180" s="4">
        <f t="shared" si="173"/>
        <v>-2603.8704731828766</v>
      </c>
      <c r="BH180" s="4">
        <f t="shared" si="181"/>
        <v>-56.010479907003571</v>
      </c>
      <c r="BI180" s="11">
        <v>-54.680282180326216</v>
      </c>
      <c r="BJ180" s="11">
        <v>1179.1477076466686</v>
      </c>
      <c r="BK180" s="11">
        <v>56249.566718743808</v>
      </c>
      <c r="BL180" s="4">
        <f t="shared" si="174"/>
        <v>20.580009865777885</v>
      </c>
      <c r="BM180" s="4">
        <f t="shared" si="175"/>
        <v>981.74014206230288</v>
      </c>
      <c r="BN180" s="4">
        <f t="shared" si="176"/>
        <v>23.201726181202808</v>
      </c>
      <c r="BO180" s="4">
        <f t="shared" si="177"/>
        <v>7.8441037350778006E-3</v>
      </c>
      <c r="BP180" s="4">
        <f t="shared" si="178"/>
        <v>2.365917635655908</v>
      </c>
    </row>
    <row r="181" spans="1:68" ht="15" thickBot="1" x14ac:dyDescent="0.35">
      <c r="A181" s="9">
        <v>28</v>
      </c>
      <c r="B181" s="9" t="s">
        <v>210</v>
      </c>
      <c r="C181" s="9">
        <v>41</v>
      </c>
      <c r="D181" s="9">
        <v>936.5</v>
      </c>
      <c r="E181" s="9">
        <v>383.5</v>
      </c>
      <c r="G181" s="9">
        <v>907</v>
      </c>
      <c r="H181" s="9">
        <v>350</v>
      </c>
      <c r="M181" s="9">
        <v>939.5</v>
      </c>
      <c r="N181" s="9">
        <v>430.5</v>
      </c>
      <c r="P181" s="9">
        <v>877.5</v>
      </c>
      <c r="Q181" s="9">
        <v>444.5</v>
      </c>
      <c r="S181" s="4">
        <f t="shared" si="150"/>
        <v>66.73935662262511</v>
      </c>
      <c r="T181" s="4">
        <f t="shared" si="151"/>
        <v>27.329998147118772</v>
      </c>
      <c r="V181" s="4">
        <f t="shared" si="152"/>
        <v>64.637049072846736</v>
      </c>
      <c r="W181" s="4">
        <f t="shared" si="153"/>
        <v>24.942631946522997</v>
      </c>
      <c r="Y181" s="4" t="str">
        <f t="shared" si="154"/>
        <v>nan</v>
      </c>
      <c r="Z181" s="4" t="str">
        <f t="shared" si="155"/>
        <v>nan</v>
      </c>
      <c r="AB181" s="4">
        <f t="shared" si="156"/>
        <v>66.953150610738163</v>
      </c>
      <c r="AC181" s="4">
        <f t="shared" si="157"/>
        <v>30.679437294223288</v>
      </c>
      <c r="AE181" s="4">
        <f t="shared" si="158"/>
        <v>62.534741523068377</v>
      </c>
      <c r="AF181" s="4">
        <f t="shared" si="159"/>
        <v>31.677142572084207</v>
      </c>
      <c r="AH181" s="37">
        <f t="shared" si="160"/>
        <v>3.1810712676081705</v>
      </c>
      <c r="AI181" s="37">
        <f t="shared" si="161"/>
        <v>3.356255423758673</v>
      </c>
      <c r="AJ181" s="37">
        <f t="shared" si="162"/>
        <v>6.0478469546548999</v>
      </c>
      <c r="AL181" s="20">
        <v>0.32</v>
      </c>
      <c r="AM181" s="37">
        <f t="shared" si="163"/>
        <v>48.632950739488145</v>
      </c>
      <c r="AN181" s="37" t="str">
        <f t="shared" si="164"/>
        <v>nan</v>
      </c>
      <c r="AO181" s="37">
        <f t="shared" si="165"/>
        <v>48.632950739488145</v>
      </c>
      <c r="AP181" s="37">
        <f>(ATAN((T181-AC181)/((IF(S181=AB181,S181+0.0001,S181))-AB181))*(180/PI()))</f>
        <v>86.347777219693683</v>
      </c>
      <c r="AQ181" s="37">
        <f t="shared" si="167"/>
        <v>-45.954841253872182</v>
      </c>
      <c r="AS181" s="19">
        <v>0.32</v>
      </c>
      <c r="AT181" s="4">
        <f t="shared" si="168"/>
        <v>48.632950739488145</v>
      </c>
      <c r="AU181" s="11">
        <v>50.966775883924598</v>
      </c>
      <c r="AV181" s="11">
        <v>1058.893395290225</v>
      </c>
      <c r="AW181" s="11">
        <v>-42919.719938844624</v>
      </c>
      <c r="AX181" s="4">
        <f t="shared" si="170"/>
        <v>18.481176175436243</v>
      </c>
      <c r="AY181" s="4">
        <f t="shared" si="171"/>
        <v>-749.09042696669815</v>
      </c>
      <c r="BA181" s="4">
        <f t="shared" si="180"/>
        <v>86.347777219693683</v>
      </c>
      <c r="BB181" s="11">
        <v>55.86846832067755</v>
      </c>
      <c r="BC181" s="11">
        <v>-1160.3866317347185</v>
      </c>
      <c r="BD181" s="11">
        <v>-79415.363121573071</v>
      </c>
      <c r="BE181" s="4">
        <f t="shared" si="172"/>
        <v>-20.252567319897757</v>
      </c>
      <c r="BF181" s="4">
        <f t="shared" si="173"/>
        <v>-1386.0595631383321</v>
      </c>
      <c r="BH181" s="4">
        <f t="shared" si="181"/>
        <v>-45.954841253872182</v>
      </c>
      <c r="BI181" s="11">
        <v>-42.90147789606943</v>
      </c>
      <c r="BJ181" s="11">
        <v>1353.7902386253656</v>
      </c>
      <c r="BK181" s="11">
        <v>-11468.236467195104</v>
      </c>
      <c r="BL181" s="4">
        <f t="shared" si="174"/>
        <v>23.628097045372343</v>
      </c>
      <c r="BM181" s="4">
        <f t="shared" si="175"/>
        <v>-200.15848574983727</v>
      </c>
      <c r="BN181" s="4">
        <f t="shared" si="176"/>
        <v>12.869906869713242</v>
      </c>
      <c r="BO181" s="4">
        <f t="shared" si="177"/>
        <v>-1.5992663011411997E-3</v>
      </c>
      <c r="BP181" s="4">
        <f t="shared" si="178"/>
        <v>1.312365269484667</v>
      </c>
    </row>
    <row r="182" spans="1:68" ht="15" thickBot="1" x14ac:dyDescent="0.35">
      <c r="A182" s="9">
        <v>1</v>
      </c>
      <c r="B182" s="9" t="s">
        <v>247</v>
      </c>
      <c r="C182" s="9">
        <v>42</v>
      </c>
      <c r="D182" s="9">
        <v>936.5</v>
      </c>
      <c r="E182" s="9">
        <v>388.5</v>
      </c>
      <c r="M182" s="9">
        <v>968</v>
      </c>
      <c r="N182" s="9">
        <v>387</v>
      </c>
      <c r="P182" s="9">
        <v>885.5</v>
      </c>
      <c r="Q182" s="9">
        <v>410.5</v>
      </c>
      <c r="S182" s="4">
        <f t="shared" si="150"/>
        <v>66.73935662262511</v>
      </c>
      <c r="T182" s="4">
        <f t="shared" si="151"/>
        <v>27.686321460640528</v>
      </c>
      <c r="V182" s="4" t="str">
        <f t="shared" si="152"/>
        <v>nan</v>
      </c>
      <c r="W182" s="4" t="str">
        <f t="shared" si="153"/>
        <v>nan</v>
      </c>
      <c r="Y182" s="4" t="str">
        <f t="shared" si="154"/>
        <v>nan</v>
      </c>
      <c r="Z182" s="4" t="str">
        <f t="shared" si="155"/>
        <v>nan</v>
      </c>
      <c r="AB182" s="4">
        <f t="shared" si="156"/>
        <v>68.984193497812171</v>
      </c>
      <c r="AC182" s="4">
        <f t="shared" si="157"/>
        <v>27.579424466584001</v>
      </c>
      <c r="AE182" s="4">
        <f t="shared" si="158"/>
        <v>63.104858824703186</v>
      </c>
      <c r="AF182" s="4">
        <f t="shared" si="159"/>
        <v>29.254144040136261</v>
      </c>
      <c r="AH182" s="37"/>
      <c r="AI182" s="37">
        <f t="shared" si="161"/>
        <v>2.2473806005076069</v>
      </c>
      <c r="AJ182" s="37">
        <f t="shared" si="162"/>
        <v>3.9582372192525255</v>
      </c>
      <c r="AL182" s="20">
        <v>0.32800000000000001</v>
      </c>
      <c r="AM182" s="37" t="str">
        <f t="shared" si="163"/>
        <v>nan</v>
      </c>
      <c r="AN182" s="37" t="str">
        <f t="shared" si="164"/>
        <v>nan</v>
      </c>
      <c r="AO182" s="37"/>
      <c r="AP182" s="39">
        <f>(ATAN((T182-AC182)/((IF(S182=AB182,S182+0.0001,S182))-AB182))*(180/PI()))+90</f>
        <v>87.273689006093733</v>
      </c>
      <c r="AQ182" s="37">
        <f t="shared" si="167"/>
        <v>-23.33404127670979</v>
      </c>
      <c r="AR182" s="9" t="s">
        <v>409</v>
      </c>
      <c r="AS182" s="19">
        <v>0.32800000000000001</v>
      </c>
      <c r="AT182" s="4">
        <f>AVERAGE(AT181,AT183)</f>
        <v>55.351986015403554</v>
      </c>
      <c r="AU182" s="11">
        <v>59.500920943689863</v>
      </c>
      <c r="AV182" s="11">
        <v>276.03872951024096</v>
      </c>
      <c r="AW182" s="11">
        <v>-195497.18000026559</v>
      </c>
      <c r="BA182" s="4">
        <f t="shared" si="180"/>
        <v>87.273689006093733</v>
      </c>
      <c r="BB182" s="11">
        <v>42.886155676652592</v>
      </c>
      <c r="BC182" s="11">
        <v>-924.02219229836851</v>
      </c>
      <c r="BD182" s="11">
        <v>41793.972019148736</v>
      </c>
      <c r="BE182" s="4">
        <f t="shared" si="172"/>
        <v>-16.127229617102721</v>
      </c>
      <c r="BF182" s="4">
        <f t="shared" si="173"/>
        <v>729.44241922052822</v>
      </c>
      <c r="BH182" s="4">
        <f t="shared" si="181"/>
        <v>-23.33404127670979</v>
      </c>
      <c r="BI182" s="11">
        <v>-33.019637333494991</v>
      </c>
      <c r="BJ182" s="11">
        <v>995.65591545615484</v>
      </c>
      <c r="BK182" s="11">
        <v>-43266.084057126958</v>
      </c>
      <c r="BL182" s="4">
        <f t="shared" si="174"/>
        <v>17.377473941668203</v>
      </c>
      <c r="BM182" s="4">
        <f t="shared" si="175"/>
        <v>-755.135621241492</v>
      </c>
      <c r="BN182" s="4">
        <f t="shared" si="176"/>
        <v>17.648113502108231</v>
      </c>
      <c r="BO182" s="4">
        <f t="shared" si="177"/>
        <v>-6.0335336137195212E-3</v>
      </c>
      <c r="BP182" s="4">
        <f t="shared" si="178"/>
        <v>1.7996067466963972</v>
      </c>
    </row>
    <row r="183" spans="1:68" x14ac:dyDescent="0.3">
      <c r="A183" s="9">
        <v>62</v>
      </c>
      <c r="B183" s="9" t="s">
        <v>244</v>
      </c>
      <c r="C183" s="9">
        <v>43</v>
      </c>
      <c r="D183" s="9">
        <v>927.5</v>
      </c>
      <c r="E183" s="9">
        <v>394</v>
      </c>
      <c r="G183" s="9">
        <v>905.5</v>
      </c>
      <c r="H183" s="9">
        <v>352.5</v>
      </c>
      <c r="M183" s="9">
        <v>943.5</v>
      </c>
      <c r="N183" s="9">
        <v>438</v>
      </c>
      <c r="P183" s="9">
        <v>875</v>
      </c>
      <c r="Q183" s="9">
        <v>434.5</v>
      </c>
      <c r="S183" s="4">
        <f t="shared" si="150"/>
        <v>66.097974658285949</v>
      </c>
      <c r="T183" s="4">
        <f t="shared" si="151"/>
        <v>28.078277105514459</v>
      </c>
      <c r="V183" s="4">
        <f t="shared" si="152"/>
        <v>64.530152078790209</v>
      </c>
      <c r="W183" s="4">
        <f t="shared" si="153"/>
        <v>25.120793603283875</v>
      </c>
      <c r="Y183" s="4" t="str">
        <f t="shared" si="154"/>
        <v>nan</v>
      </c>
      <c r="Z183" s="4" t="str">
        <f t="shared" si="155"/>
        <v>nan</v>
      </c>
      <c r="AB183" s="4">
        <f t="shared" si="156"/>
        <v>67.238209261555568</v>
      </c>
      <c r="AC183" s="4">
        <f t="shared" si="157"/>
        <v>31.213922264505921</v>
      </c>
      <c r="AE183" s="4">
        <f t="shared" si="158"/>
        <v>62.356579866307491</v>
      </c>
      <c r="AF183" s="4">
        <f t="shared" si="159"/>
        <v>30.964495945040692</v>
      </c>
      <c r="AH183" s="37">
        <f t="shared" si="160"/>
        <v>3.3473536273813016</v>
      </c>
      <c r="AI183" s="37">
        <f t="shared" si="161"/>
        <v>3.3365259647723433</v>
      </c>
      <c r="AJ183" s="37">
        <f t="shared" si="162"/>
        <v>4.725282444370885</v>
      </c>
      <c r="AL183" s="20">
        <v>0.33600000000000002</v>
      </c>
      <c r="AM183" s="37">
        <f t="shared" si="163"/>
        <v>62.071021291318964</v>
      </c>
      <c r="AN183" s="37" t="str">
        <f t="shared" si="164"/>
        <v>nan</v>
      </c>
      <c r="AO183" s="37">
        <f t="shared" si="165"/>
        <v>62.071021291318964</v>
      </c>
      <c r="AP183" s="37">
        <f t="shared" si="166"/>
        <v>70.016893478100087</v>
      </c>
      <c r="AQ183" s="37">
        <f t="shared" si="167"/>
        <v>-37.647620640107583</v>
      </c>
      <c r="AS183" s="19">
        <v>0.33600000000000002</v>
      </c>
      <c r="AT183" s="4">
        <f t="shared" ref="AT183:AT204" si="182">AO183</f>
        <v>62.071021291318964</v>
      </c>
      <c r="AU183" s="11">
        <v>55.383395765866631</v>
      </c>
      <c r="AV183" s="11">
        <v>-2069.0616332839095</v>
      </c>
      <c r="AW183" s="11">
        <v>-283031.69762713427</v>
      </c>
      <c r="AX183" s="4">
        <f t="shared" si="170"/>
        <v>-36.111937927495717</v>
      </c>
      <c r="AY183" s="4">
        <f t="shared" si="171"/>
        <v>-4939.8350111025165</v>
      </c>
      <c r="BA183" s="4">
        <f t="shared" si="180"/>
        <v>70.016893478100087</v>
      </c>
      <c r="BB183" s="11">
        <v>41.084112541684469</v>
      </c>
      <c r="BC183" s="11">
        <v>-491.6830476666243</v>
      </c>
      <c r="BD183" s="11">
        <v>-52556.91782180377</v>
      </c>
      <c r="BE183" s="4">
        <f t="shared" si="172"/>
        <v>-8.581488058022817</v>
      </c>
      <c r="BF183" s="4">
        <f t="shared" si="173"/>
        <v>-917.29126069056235</v>
      </c>
      <c r="BH183" s="4">
        <f t="shared" si="181"/>
        <v>-37.647620640107583</v>
      </c>
      <c r="BI183" s="11">
        <v>-26.970982492113059</v>
      </c>
      <c r="BJ183" s="11">
        <v>661.53286083087482</v>
      </c>
      <c r="BK183" s="11">
        <v>-53869.609870267508</v>
      </c>
      <c r="BL183" s="4">
        <f t="shared" si="174"/>
        <v>11.545926531636196</v>
      </c>
      <c r="BM183" s="4">
        <f t="shared" si="175"/>
        <v>-940.20205900100359</v>
      </c>
      <c r="BN183" s="4">
        <f t="shared" si="176"/>
        <v>20.606444386743554</v>
      </c>
      <c r="BO183" s="4">
        <f t="shared" si="177"/>
        <v>-7.5122144514180181E-3</v>
      </c>
      <c r="BP183" s="4">
        <f t="shared" si="178"/>
        <v>2.1012725433445243</v>
      </c>
    </row>
    <row r="184" spans="1:68" x14ac:dyDescent="0.3">
      <c r="A184" s="9">
        <v>12</v>
      </c>
      <c r="B184" s="9" t="s">
        <v>194</v>
      </c>
      <c r="C184" s="9">
        <v>44</v>
      </c>
      <c r="D184" s="9">
        <v>921.5</v>
      </c>
      <c r="E184" s="9">
        <v>402.5</v>
      </c>
      <c r="G184" s="9">
        <v>886.5</v>
      </c>
      <c r="H184" s="9">
        <v>380.5</v>
      </c>
      <c r="J184" s="9">
        <v>923</v>
      </c>
      <c r="K184" s="9">
        <v>366.5</v>
      </c>
      <c r="M184" s="9">
        <v>961.5</v>
      </c>
      <c r="N184" s="9">
        <v>426</v>
      </c>
      <c r="P184" s="9">
        <v>877.5</v>
      </c>
      <c r="Q184" s="9">
        <v>417.5</v>
      </c>
      <c r="S184" s="4">
        <f t="shared" si="150"/>
        <v>65.670386682059842</v>
      </c>
      <c r="T184" s="4">
        <f t="shared" si="151"/>
        <v>28.684026738501448</v>
      </c>
      <c r="V184" s="4">
        <f t="shared" si="152"/>
        <v>63.176123487407537</v>
      </c>
      <c r="W184" s="4">
        <f t="shared" si="153"/>
        <v>27.116204159005715</v>
      </c>
      <c r="Y184" s="4">
        <f t="shared" si="154"/>
        <v>65.777283676116369</v>
      </c>
      <c r="Z184" s="4">
        <f t="shared" si="155"/>
        <v>26.118498881144795</v>
      </c>
      <c r="AB184" s="4">
        <f t="shared" si="156"/>
        <v>68.520973190233889</v>
      </c>
      <c r="AC184" s="4">
        <f t="shared" si="157"/>
        <v>30.358746312053707</v>
      </c>
      <c r="AE184" s="4">
        <f t="shared" si="158"/>
        <v>62.534741523068377</v>
      </c>
      <c r="AF184" s="4">
        <f t="shared" si="159"/>
        <v>29.752996679066719</v>
      </c>
      <c r="AH184" s="37">
        <f t="shared" si="160"/>
        <v>2.9460849487029011</v>
      </c>
      <c r="AI184" s="37">
        <f t="shared" si="161"/>
        <v>3.3061350684179507</v>
      </c>
      <c r="AJ184" s="37">
        <f t="shared" si="162"/>
        <v>3.3128488189077889</v>
      </c>
      <c r="AL184" s="20">
        <v>0.34400000000000003</v>
      </c>
      <c r="AM184" s="37">
        <f t="shared" si="163"/>
        <v>32.152295141282309</v>
      </c>
      <c r="AN184" s="37">
        <f t="shared" si="164"/>
        <v>-87.614055969611201</v>
      </c>
      <c r="AO184" s="37">
        <f t="shared" si="165"/>
        <v>32.152295141282309</v>
      </c>
      <c r="AP184" s="37">
        <f t="shared" si="166"/>
        <v>30.43423575344352</v>
      </c>
      <c r="AQ184" s="37">
        <f t="shared" si="167"/>
        <v>-18.824710018240047</v>
      </c>
      <c r="AS184" s="19">
        <v>0.34400000000000003</v>
      </c>
      <c r="AT184" s="4">
        <f t="shared" si="182"/>
        <v>32.152295141282309</v>
      </c>
      <c r="AU184" s="11">
        <v>26.395933238744849</v>
      </c>
      <c r="AV184" s="11">
        <v>-4252.4686476164561</v>
      </c>
      <c r="AW184" s="11">
        <v>-97441.428923272979</v>
      </c>
      <c r="AX184" s="4">
        <f t="shared" si="170"/>
        <v>-74.21957923873768</v>
      </c>
      <c r="AY184" s="4">
        <f t="shared" si="171"/>
        <v>-1700.673762559147</v>
      </c>
      <c r="BA184" s="4">
        <f t="shared" si="180"/>
        <v>30.43423575344352</v>
      </c>
      <c r="BB184" s="11">
        <v>35.019226540327537</v>
      </c>
      <c r="BC184" s="11">
        <v>-1764.9329173883432</v>
      </c>
      <c r="BD184" s="11">
        <v>-117557.05689615356</v>
      </c>
      <c r="BE184" s="4">
        <f t="shared" si="172"/>
        <v>-30.803890485255668</v>
      </c>
      <c r="BF184" s="4">
        <f t="shared" si="173"/>
        <v>-2051.7577017921858</v>
      </c>
      <c r="BH184" s="4">
        <f t="shared" si="181"/>
        <v>-18.824710018240047</v>
      </c>
      <c r="BI184" s="11">
        <v>-22.435111057462997</v>
      </c>
      <c r="BJ184" s="11">
        <v>133.74211659316808</v>
      </c>
      <c r="BK184" s="11">
        <v>-99126.432617914164</v>
      </c>
      <c r="BL184" s="4">
        <f t="shared" si="174"/>
        <v>2.3342402831369244</v>
      </c>
      <c r="BM184" s="4">
        <f t="shared" si="175"/>
        <v>-1730.0826249389047</v>
      </c>
      <c r="BN184" s="4">
        <f t="shared" si="176"/>
        <v>37.542979145902478</v>
      </c>
      <c r="BO184" s="4">
        <f t="shared" si="177"/>
        <v>-1.3823360173261847E-2</v>
      </c>
      <c r="BP184" s="4">
        <f t="shared" si="178"/>
        <v>3.8283184519397646</v>
      </c>
    </row>
    <row r="185" spans="1:68" x14ac:dyDescent="0.3">
      <c r="A185" s="9">
        <v>38</v>
      </c>
      <c r="B185" s="9" t="s">
        <v>220</v>
      </c>
      <c r="C185" s="9">
        <v>45</v>
      </c>
      <c r="D185" s="9">
        <v>922.5</v>
      </c>
      <c r="E185" s="9">
        <v>402.5</v>
      </c>
      <c r="J185" s="9">
        <v>910</v>
      </c>
      <c r="K185" s="9">
        <v>365.5</v>
      </c>
      <c r="M185" s="9">
        <v>968</v>
      </c>
      <c r="N185" s="9">
        <v>414</v>
      </c>
      <c r="P185" s="9">
        <v>880.5</v>
      </c>
      <c r="Q185" s="9">
        <v>418.5</v>
      </c>
      <c r="S185" s="4">
        <f t="shared" si="150"/>
        <v>65.741651344764193</v>
      </c>
      <c r="T185" s="4">
        <f t="shared" si="151"/>
        <v>28.684026738501448</v>
      </c>
      <c r="V185" s="4" t="str">
        <f t="shared" si="152"/>
        <v>nan</v>
      </c>
      <c r="W185" s="4" t="str">
        <f t="shared" si="153"/>
        <v>nan</v>
      </c>
      <c r="Y185" s="4">
        <f t="shared" si="154"/>
        <v>64.850843060959789</v>
      </c>
      <c r="Z185" s="4">
        <f t="shared" si="155"/>
        <v>26.047234218440444</v>
      </c>
      <c r="AB185" s="4">
        <f t="shared" si="156"/>
        <v>68.984193497812171</v>
      </c>
      <c r="AC185" s="4">
        <f t="shared" si="157"/>
        <v>29.50357035960149</v>
      </c>
      <c r="AE185" s="4">
        <f t="shared" si="158"/>
        <v>62.74853551118143</v>
      </c>
      <c r="AF185" s="4">
        <f t="shared" si="159"/>
        <v>29.82426134177107</v>
      </c>
      <c r="AH185" s="37"/>
      <c r="AI185" s="37">
        <f t="shared" si="161"/>
        <v>3.3445076410704742</v>
      </c>
      <c r="AJ185" s="37">
        <f t="shared" si="162"/>
        <v>3.202948226827476</v>
      </c>
      <c r="AL185" s="20">
        <v>0.35199999999999998</v>
      </c>
      <c r="AM185" s="37" t="str">
        <f t="shared" si="163"/>
        <v>nan</v>
      </c>
      <c r="AN185" s="37">
        <f t="shared" si="164"/>
        <v>71.333085725779583</v>
      </c>
      <c r="AO185" s="37">
        <f t="shared" si="165"/>
        <v>-22.126914274220411</v>
      </c>
      <c r="AP185" s="37">
        <f t="shared" si="166"/>
        <v>14.184294248270874</v>
      </c>
      <c r="AQ185" s="37">
        <f t="shared" si="167"/>
        <v>-20.854458039578315</v>
      </c>
      <c r="AS185" s="19">
        <v>0.35199999999999998</v>
      </c>
      <c r="AT185" s="4">
        <f t="shared" si="182"/>
        <v>-22.126914274220411</v>
      </c>
      <c r="AU185" s="11">
        <v>-12.656105827699424</v>
      </c>
      <c r="AV185" s="11">
        <v>-3628.1245701077896</v>
      </c>
      <c r="AW185" s="11">
        <v>242898.44262733703</v>
      </c>
      <c r="AX185" s="4">
        <f t="shared" si="170"/>
        <v>-63.322719420884766</v>
      </c>
      <c r="AY185" s="4">
        <f t="shared" si="171"/>
        <v>4239.3775718135776</v>
      </c>
      <c r="BA185" s="4">
        <f t="shared" si="180"/>
        <v>14.184294248270874</v>
      </c>
      <c r="BB185" s="11">
        <v>12.84518452219393</v>
      </c>
      <c r="BC185" s="11">
        <v>-2372.5960473436508</v>
      </c>
      <c r="BD185" s="11">
        <v>96415.876806907123</v>
      </c>
      <c r="BE185" s="4">
        <f t="shared" si="172"/>
        <v>-41.409612845949965</v>
      </c>
      <c r="BF185" s="4">
        <f t="shared" si="173"/>
        <v>1682.7745014777668</v>
      </c>
      <c r="BH185" s="4">
        <f t="shared" si="181"/>
        <v>-20.854458039578315</v>
      </c>
      <c r="BI185" s="11">
        <v>-24.831108524983815</v>
      </c>
      <c r="BJ185" s="11">
        <v>-924.49013638779832</v>
      </c>
      <c r="BK185" s="11">
        <v>-102793.79430385785</v>
      </c>
      <c r="BL185" s="4">
        <f t="shared" si="174"/>
        <v>-16.135396782178518</v>
      </c>
      <c r="BM185" s="4">
        <f t="shared" si="175"/>
        <v>-1794.0901612201123</v>
      </c>
      <c r="BN185" s="4">
        <f t="shared" si="176"/>
        <v>39.33954549943661</v>
      </c>
      <c r="BO185" s="4">
        <f t="shared" si="177"/>
        <v>-1.4334780388148697E-2</v>
      </c>
      <c r="BP185" s="4">
        <f t="shared" si="178"/>
        <v>4.0115172357826694</v>
      </c>
    </row>
    <row r="186" spans="1:68" x14ac:dyDescent="0.3">
      <c r="A186" s="9">
        <v>37</v>
      </c>
      <c r="B186" s="9" t="s">
        <v>219</v>
      </c>
      <c r="C186" s="9">
        <v>46</v>
      </c>
      <c r="D186" s="9">
        <v>920.5</v>
      </c>
      <c r="E186" s="9">
        <v>402</v>
      </c>
      <c r="J186" s="9">
        <v>900.5</v>
      </c>
      <c r="K186" s="9">
        <v>364</v>
      </c>
      <c r="M186" s="9">
        <v>967</v>
      </c>
      <c r="N186" s="9">
        <v>396.5</v>
      </c>
      <c r="P186" s="9">
        <v>882.5</v>
      </c>
      <c r="Q186" s="9">
        <v>432.5</v>
      </c>
      <c r="S186" s="4">
        <f t="shared" si="150"/>
        <v>65.599122019355491</v>
      </c>
      <c r="T186" s="4">
        <f t="shared" si="151"/>
        <v>28.648394407149272</v>
      </c>
      <c r="V186" s="4" t="str">
        <f t="shared" si="152"/>
        <v>nan</v>
      </c>
      <c r="W186" s="4" t="str">
        <f t="shared" si="153"/>
        <v>nan</v>
      </c>
      <c r="Y186" s="4">
        <f t="shared" si="154"/>
        <v>64.173828765268453</v>
      </c>
      <c r="Z186" s="4">
        <f t="shared" si="155"/>
        <v>25.940337224383917</v>
      </c>
      <c r="AB186" s="4">
        <f t="shared" si="156"/>
        <v>68.91292883510782</v>
      </c>
      <c r="AC186" s="4">
        <f t="shared" si="157"/>
        <v>28.256438762275341</v>
      </c>
      <c r="AE186" s="4">
        <f t="shared" si="158"/>
        <v>62.891064836590132</v>
      </c>
      <c r="AF186" s="4">
        <f t="shared" si="159"/>
        <v>30.82196661963199</v>
      </c>
      <c r="AH186" s="37"/>
      <c r="AI186" s="37">
        <f t="shared" si="161"/>
        <v>3.3369064775140358</v>
      </c>
      <c r="AJ186" s="37">
        <f t="shared" si="162"/>
        <v>3.472461643849226</v>
      </c>
      <c r="AL186" s="20">
        <v>0.36</v>
      </c>
      <c r="AM186" s="37" t="str">
        <f t="shared" si="163"/>
        <v>nan</v>
      </c>
      <c r="AN186" s="37">
        <f t="shared" si="164"/>
        <v>62.241459398939838</v>
      </c>
      <c r="AO186" s="37">
        <f t="shared" si="165"/>
        <v>-31.218540601060155</v>
      </c>
      <c r="AP186" s="37">
        <f t="shared" si="166"/>
        <v>-6.7455796474828196</v>
      </c>
      <c r="AQ186" s="37">
        <f t="shared" si="167"/>
        <v>-38.751628334961715</v>
      </c>
      <c r="AS186" s="19">
        <v>0.36</v>
      </c>
      <c r="AT186" s="4">
        <f t="shared" si="182"/>
        <v>-31.218540601060155</v>
      </c>
      <c r="AU186" s="11">
        <v>-31.654062640206508</v>
      </c>
      <c r="AV186" s="11">
        <v>-366.09338098615228</v>
      </c>
      <c r="AW186" s="11">
        <v>416980.44452960091</v>
      </c>
      <c r="AX186" s="4">
        <f t="shared" si="170"/>
        <v>-6.3895348679663631</v>
      </c>
      <c r="AY186" s="4">
        <f t="shared" si="171"/>
        <v>7277.6816734711156</v>
      </c>
      <c r="BA186" s="4">
        <f t="shared" si="180"/>
        <v>-6.7455796474828196</v>
      </c>
      <c r="BB186" s="11">
        <v>-2.9423120202471136</v>
      </c>
      <c r="BC186" s="11">
        <v>-222.27881520569468</v>
      </c>
      <c r="BD186" s="11">
        <v>323715.73305296199</v>
      </c>
      <c r="BE186" s="4">
        <f t="shared" si="172"/>
        <v>-3.8794971827714089</v>
      </c>
      <c r="BF186" s="4">
        <f t="shared" si="173"/>
        <v>5649.905382281223</v>
      </c>
      <c r="BH186" s="4">
        <f t="shared" si="181"/>
        <v>-38.751628334961715</v>
      </c>
      <c r="BI186" s="11">
        <v>-37.226953942242574</v>
      </c>
      <c r="BJ186" s="11">
        <v>-1510.9586703876494</v>
      </c>
      <c r="BK186" s="11">
        <v>4196.4536924254535</v>
      </c>
      <c r="BL186" s="4">
        <f t="shared" si="174"/>
        <v>-26.371203659820228</v>
      </c>
      <c r="BM186" s="4">
        <f t="shared" si="175"/>
        <v>73.241933840297605</v>
      </c>
      <c r="BN186" s="4">
        <f t="shared" si="176"/>
        <v>15.174518560577157</v>
      </c>
      <c r="BO186" s="4">
        <f t="shared" si="177"/>
        <v>5.8520305138397787E-4</v>
      </c>
      <c r="BP186" s="4">
        <f t="shared" si="178"/>
        <v>1.5473702600689949</v>
      </c>
    </row>
    <row r="187" spans="1:68" x14ac:dyDescent="0.3">
      <c r="A187" s="9">
        <v>8</v>
      </c>
      <c r="B187" s="9" t="s">
        <v>190</v>
      </c>
      <c r="C187" s="9">
        <v>47</v>
      </c>
      <c r="D187" s="9">
        <v>919</v>
      </c>
      <c r="E187" s="9">
        <v>399.5</v>
      </c>
      <c r="J187" s="9">
        <v>911</v>
      </c>
      <c r="K187" s="9">
        <v>364.5</v>
      </c>
      <c r="M187" s="9">
        <v>967</v>
      </c>
      <c r="N187" s="9">
        <v>403.5</v>
      </c>
      <c r="P187" s="9">
        <v>883.5</v>
      </c>
      <c r="Q187" s="9">
        <v>446.5</v>
      </c>
      <c r="S187" s="4">
        <f t="shared" si="150"/>
        <v>65.492225025298964</v>
      </c>
      <c r="T187" s="4">
        <f t="shared" si="151"/>
        <v>28.470232750388394</v>
      </c>
      <c r="V187" s="4" t="str">
        <f t="shared" si="152"/>
        <v>nan</v>
      </c>
      <c r="W187" s="4" t="str">
        <f t="shared" si="153"/>
        <v>nan</v>
      </c>
      <c r="Y187" s="4">
        <f t="shared" si="154"/>
        <v>64.922107723664141</v>
      </c>
      <c r="Z187" s="4">
        <f t="shared" si="155"/>
        <v>25.975969555736093</v>
      </c>
      <c r="AB187" s="4">
        <f t="shared" si="156"/>
        <v>68.91292883510782</v>
      </c>
      <c r="AC187" s="4">
        <f t="shared" si="157"/>
        <v>28.755291401205799</v>
      </c>
      <c r="AE187" s="4">
        <f t="shared" si="158"/>
        <v>62.962329499294484</v>
      </c>
      <c r="AF187" s="4">
        <f t="shared" si="159"/>
        <v>31.81967189749291</v>
      </c>
      <c r="AH187" s="37"/>
      <c r="AI187" s="37">
        <f t="shared" si="161"/>
        <v>3.4325607043207063</v>
      </c>
      <c r="AJ187" s="37">
        <f t="shared" si="162"/>
        <v>4.1975128317437829</v>
      </c>
      <c r="AL187" s="20">
        <v>0.36799999999999999</v>
      </c>
      <c r="AM187" s="37" t="str">
        <f t="shared" si="163"/>
        <v>nan</v>
      </c>
      <c r="AN187" s="37">
        <f t="shared" si="164"/>
        <v>77.124998440387259</v>
      </c>
      <c r="AO187" s="37">
        <f t="shared" si="165"/>
        <v>-16.335001559612735</v>
      </c>
      <c r="AP187" s="37">
        <f t="shared" si="166"/>
        <v>4.7636416907261774</v>
      </c>
      <c r="AQ187" s="37">
        <f t="shared" si="167"/>
        <v>-52.935550370088755</v>
      </c>
      <c r="AS187" s="19">
        <v>0.36799999999999999</v>
      </c>
      <c r="AT187" s="4">
        <f t="shared" si="182"/>
        <v>-16.335001559612735</v>
      </c>
      <c r="AU187" s="11">
        <v>-18.513600201693901</v>
      </c>
      <c r="AV187" s="11">
        <v>3043.5628592539588</v>
      </c>
      <c r="AW187" s="11">
        <v>304961.83266023942</v>
      </c>
      <c r="AX187" s="4">
        <f t="shared" si="170"/>
        <v>53.120192885394346</v>
      </c>
      <c r="AY187" s="4">
        <f t="shared" si="171"/>
        <v>5322.5880728371567</v>
      </c>
      <c r="BA187" s="4">
        <f t="shared" si="180"/>
        <v>4.7636416907261774</v>
      </c>
      <c r="BB187" s="11">
        <v>9.2887233099799804</v>
      </c>
      <c r="BC187" s="11">
        <v>2806.8559275144976</v>
      </c>
      <c r="BD187" s="11">
        <v>249306.94841777385</v>
      </c>
      <c r="BE187" s="4">
        <f t="shared" si="172"/>
        <v>48.988877564247282</v>
      </c>
      <c r="BF187" s="4">
        <f t="shared" si="173"/>
        <v>4351.2270979898221</v>
      </c>
      <c r="BH187" s="4">
        <f t="shared" si="181"/>
        <v>-52.935550370088755</v>
      </c>
      <c r="BI187" s="11">
        <v>-49.006448399453177</v>
      </c>
      <c r="BJ187" s="11">
        <v>-857.34687411985738</v>
      </c>
      <c r="BK187" s="11">
        <v>111236.456062704</v>
      </c>
      <c r="BL187" s="4">
        <f t="shared" si="174"/>
        <v>-14.963525785072873</v>
      </c>
      <c r="BM187" s="4">
        <f t="shared" si="175"/>
        <v>1941.4424065441933</v>
      </c>
      <c r="BN187" s="4">
        <f t="shared" si="176"/>
        <v>42.408557163169114</v>
      </c>
      <c r="BO187" s="4">
        <f t="shared" si="177"/>
        <v>1.5512124828288103E-2</v>
      </c>
      <c r="BP187" s="4">
        <f t="shared" si="178"/>
        <v>4.3244693309220832</v>
      </c>
    </row>
    <row r="188" spans="1:68" x14ac:dyDescent="0.3">
      <c r="A188" s="9">
        <v>55</v>
      </c>
      <c r="B188" s="9" t="s">
        <v>237</v>
      </c>
      <c r="C188" s="9">
        <v>48</v>
      </c>
      <c r="D188" s="9">
        <v>926</v>
      </c>
      <c r="E188" s="9">
        <v>398</v>
      </c>
      <c r="J188" s="9">
        <v>930</v>
      </c>
      <c r="K188" s="9">
        <v>362</v>
      </c>
      <c r="M188" s="9">
        <v>959</v>
      </c>
      <c r="N188" s="9">
        <v>430.5</v>
      </c>
      <c r="P188" s="9">
        <v>880</v>
      </c>
      <c r="Q188" s="9">
        <v>448</v>
      </c>
      <c r="S188" s="4">
        <f t="shared" si="150"/>
        <v>65.991077664229422</v>
      </c>
      <c r="T188" s="4">
        <f t="shared" si="151"/>
        <v>28.363335756331868</v>
      </c>
      <c r="V188" s="4" t="str">
        <f t="shared" si="152"/>
        <v>nan</v>
      </c>
      <c r="W188" s="4" t="str">
        <f t="shared" si="153"/>
        <v>nan</v>
      </c>
      <c r="Y188" s="4">
        <f t="shared" si="154"/>
        <v>66.276136315046827</v>
      </c>
      <c r="Z188" s="4">
        <f t="shared" si="155"/>
        <v>25.797807898975215</v>
      </c>
      <c r="AB188" s="4">
        <f t="shared" si="156"/>
        <v>68.342811533473011</v>
      </c>
      <c r="AC188" s="4">
        <f t="shared" si="157"/>
        <v>30.679437294223288</v>
      </c>
      <c r="AE188" s="4">
        <f t="shared" si="158"/>
        <v>62.712903179829254</v>
      </c>
      <c r="AF188" s="4">
        <f t="shared" si="159"/>
        <v>31.926568891549437</v>
      </c>
      <c r="AH188" s="37"/>
      <c r="AI188" s="37">
        <f t="shared" si="161"/>
        <v>3.3007542358634367</v>
      </c>
      <c r="AJ188" s="37">
        <f t="shared" si="162"/>
        <v>4.8418032101774573</v>
      </c>
      <c r="AL188" s="20">
        <v>0.376</v>
      </c>
      <c r="AM188" s="37" t="str">
        <f t="shared" si="163"/>
        <v>nan</v>
      </c>
      <c r="AN188" s="37">
        <f t="shared" si="164"/>
        <v>-83.659808254090109</v>
      </c>
      <c r="AO188" s="37">
        <f t="shared" si="165"/>
        <v>9.8001917459098848</v>
      </c>
      <c r="AP188" s="37">
        <f t="shared" si="166"/>
        <v>44.562636132479355</v>
      </c>
      <c r="AQ188" s="37">
        <f t="shared" si="167"/>
        <v>-47.385944030388778</v>
      </c>
      <c r="AS188" s="19">
        <v>0.376</v>
      </c>
      <c r="AT188" s="4">
        <f t="shared" si="182"/>
        <v>9.8001917459098848</v>
      </c>
      <c r="AU188" s="11">
        <v>17.042945420840496</v>
      </c>
      <c r="AV188" s="11">
        <v>4513.2961733362345</v>
      </c>
      <c r="AW188" s="11">
        <v>18220.465035748159</v>
      </c>
      <c r="AX188" s="4">
        <f t="shared" si="170"/>
        <v>78.771878342378002</v>
      </c>
      <c r="AY188" s="4">
        <f t="shared" si="171"/>
        <v>318.00710611831175</v>
      </c>
      <c r="BA188" s="4">
        <f t="shared" ref="BA188:BA204" si="183">AP188</f>
        <v>44.562636132479355</v>
      </c>
      <c r="BB188" s="11">
        <v>41.967384953080888</v>
      </c>
      <c r="BC188" s="11">
        <v>3766.6325489418014</v>
      </c>
      <c r="BD188" s="11">
        <v>-23857.153119624487</v>
      </c>
      <c r="BE188" s="4">
        <f t="shared" si="172"/>
        <v>65.740139691820886</v>
      </c>
      <c r="BF188" s="4">
        <f t="shared" si="173"/>
        <v>-416.385872089884</v>
      </c>
      <c r="BH188" s="4">
        <f t="shared" si="181"/>
        <v>-47.385944030388778</v>
      </c>
      <c r="BI188" s="11">
        <v>-50.944504579708955</v>
      </c>
      <c r="BJ188" s="11">
        <v>268.82471115078516</v>
      </c>
      <c r="BK188" s="11">
        <v>113392.5474499705</v>
      </c>
      <c r="BL188" s="4">
        <f t="shared" si="174"/>
        <v>4.6918763203039155</v>
      </c>
      <c r="BM188" s="4">
        <f t="shared" si="175"/>
        <v>1979.0733002258858</v>
      </c>
      <c r="BN188" s="4">
        <f t="shared" si="176"/>
        <v>42.948547303471983</v>
      </c>
      <c r="BO188" s="4">
        <f t="shared" si="177"/>
        <v>1.5812795668804825E-2</v>
      </c>
      <c r="BP188" s="4">
        <f t="shared" si="178"/>
        <v>4.3795330010147806</v>
      </c>
    </row>
    <row r="189" spans="1:68" x14ac:dyDescent="0.3">
      <c r="A189" s="9">
        <v>30</v>
      </c>
      <c r="B189" s="9" t="s">
        <v>212</v>
      </c>
      <c r="C189" s="9">
        <v>49</v>
      </c>
      <c r="D189" s="9">
        <v>929</v>
      </c>
      <c r="E189" s="9">
        <v>390.5</v>
      </c>
      <c r="G189" s="9">
        <v>911.5</v>
      </c>
      <c r="H189" s="9">
        <v>357</v>
      </c>
      <c r="M189" s="9">
        <v>940</v>
      </c>
      <c r="N189" s="9">
        <v>438.5</v>
      </c>
      <c r="P189" s="9">
        <v>880</v>
      </c>
      <c r="Q189" s="9">
        <v>443.5</v>
      </c>
      <c r="S189" s="4">
        <f t="shared" si="150"/>
        <v>66.204871652342476</v>
      </c>
      <c r="T189" s="4">
        <f t="shared" si="151"/>
        <v>27.82885078604923</v>
      </c>
      <c r="V189" s="4">
        <f t="shared" si="152"/>
        <v>64.957740055016316</v>
      </c>
      <c r="W189" s="4">
        <f t="shared" si="153"/>
        <v>25.441484585453459</v>
      </c>
      <c r="Y189" s="4" t="str">
        <f t="shared" si="154"/>
        <v>nan</v>
      </c>
      <c r="Z189" s="4" t="str">
        <f t="shared" si="155"/>
        <v>nan</v>
      </c>
      <c r="AB189" s="4">
        <f t="shared" si="156"/>
        <v>66.988782942090339</v>
      </c>
      <c r="AC189" s="4">
        <f t="shared" si="157"/>
        <v>31.2495545958581</v>
      </c>
      <c r="AE189" s="4">
        <f t="shared" si="158"/>
        <v>62.712903179829254</v>
      </c>
      <c r="AF189" s="4">
        <f t="shared" si="159"/>
        <v>31.605877909379856</v>
      </c>
      <c r="AH189" s="37">
        <f t="shared" si="160"/>
        <v>2.693483728704591</v>
      </c>
      <c r="AI189" s="37">
        <f t="shared" si="161"/>
        <v>3.5093776463405986</v>
      </c>
      <c r="AJ189" s="37">
        <f t="shared" si="162"/>
        <v>5.143906852131126</v>
      </c>
      <c r="AL189" s="20">
        <v>0.38400000000000001</v>
      </c>
      <c r="AM189" s="37">
        <f t="shared" si="163"/>
        <v>62.417970792202638</v>
      </c>
      <c r="AN189" s="37" t="str">
        <f t="shared" si="164"/>
        <v>nan</v>
      </c>
      <c r="AO189" s="37">
        <f t="shared" si="165"/>
        <v>62.417970792202638</v>
      </c>
      <c r="AP189" s="37">
        <f t="shared" si="166"/>
        <v>77.09259132873423</v>
      </c>
      <c r="AQ189" s="37">
        <f t="shared" si="167"/>
        <v>-47.245742565895064</v>
      </c>
      <c r="AS189" s="19">
        <v>0.38400000000000001</v>
      </c>
      <c r="AT189" s="4">
        <f t="shared" si="182"/>
        <v>62.417970792202638</v>
      </c>
      <c r="AU189" s="11">
        <v>53.699142001606887</v>
      </c>
      <c r="AV189" s="11">
        <v>3335.0903136727397</v>
      </c>
      <c r="AW189" s="11">
        <v>-238136.91569931019</v>
      </c>
      <c r="AX189" s="4">
        <f t="shared" si="170"/>
        <v>58.20830682495977</v>
      </c>
      <c r="AY189" s="4">
        <f t="shared" si="171"/>
        <v>-4156.2732494971387</v>
      </c>
      <c r="BA189" s="4">
        <f t="shared" si="183"/>
        <v>77.09259132873423</v>
      </c>
      <c r="BB189" s="11">
        <v>69.554846955535936</v>
      </c>
      <c r="BC189" s="11">
        <v>2425.1414594700423</v>
      </c>
      <c r="BD189" s="11">
        <v>-185180.39682401464</v>
      </c>
      <c r="BE189" s="4">
        <f t="shared" si="172"/>
        <v>42.326703294372855</v>
      </c>
      <c r="BF189" s="4">
        <f t="shared" si="173"/>
        <v>-3232.0076347287063</v>
      </c>
      <c r="BH189" s="4">
        <f t="shared" si="181"/>
        <v>-47.245742565895064</v>
      </c>
      <c r="BI189" s="11">
        <v>-44.705252816744796</v>
      </c>
      <c r="BJ189" s="11">
        <v>956.93397125338265</v>
      </c>
      <c r="BK189" s="11">
        <v>49423.076911778197</v>
      </c>
      <c r="BL189" s="4">
        <f t="shared" si="174"/>
        <v>16.701648522556297</v>
      </c>
      <c r="BM189" s="4">
        <f t="shared" si="175"/>
        <v>862.59541857692079</v>
      </c>
      <c r="BN189" s="4">
        <f t="shared" si="176"/>
        <v>19.672713092012408</v>
      </c>
      <c r="BO189" s="4">
        <f t="shared" si="177"/>
        <v>6.8921373944295971E-3</v>
      </c>
      <c r="BP189" s="4">
        <f t="shared" si="178"/>
        <v>2.0060584493622411</v>
      </c>
    </row>
    <row r="190" spans="1:68" x14ac:dyDescent="0.3">
      <c r="A190" s="9">
        <v>20</v>
      </c>
      <c r="B190" s="9" t="s">
        <v>202</v>
      </c>
      <c r="C190" s="9">
        <v>50</v>
      </c>
      <c r="D190" s="9">
        <v>940.5</v>
      </c>
      <c r="E190" s="9">
        <v>394.5</v>
      </c>
      <c r="G190" s="9">
        <v>925</v>
      </c>
      <c r="H190" s="9">
        <v>351.5</v>
      </c>
      <c r="M190" s="9">
        <v>927.5</v>
      </c>
      <c r="N190" s="9">
        <v>444</v>
      </c>
      <c r="P190" s="9">
        <v>877.5</v>
      </c>
      <c r="Q190" s="9">
        <v>437.5</v>
      </c>
      <c r="S190" s="4">
        <f t="shared" si="150"/>
        <v>67.024415273442514</v>
      </c>
      <c r="T190" s="4">
        <f t="shared" si="151"/>
        <v>28.113909436866635</v>
      </c>
      <c r="V190" s="4">
        <f t="shared" si="152"/>
        <v>65.919813001525071</v>
      </c>
      <c r="W190" s="4">
        <f t="shared" si="153"/>
        <v>25.049528940579524</v>
      </c>
      <c r="Y190" s="4" t="str">
        <f t="shared" si="154"/>
        <v>nan</v>
      </c>
      <c r="Z190" s="4" t="str">
        <f t="shared" si="155"/>
        <v>nan</v>
      </c>
      <c r="AB190" s="4">
        <f t="shared" si="156"/>
        <v>66.097974658285949</v>
      </c>
      <c r="AC190" s="4">
        <f t="shared" si="157"/>
        <v>31.641510240732032</v>
      </c>
      <c r="AE190" s="4">
        <f t="shared" si="158"/>
        <v>62.534741523068377</v>
      </c>
      <c r="AF190" s="4">
        <f t="shared" si="159"/>
        <v>31.178289933153746</v>
      </c>
      <c r="AH190" s="37">
        <f t="shared" si="160"/>
        <v>3.2573876043771666</v>
      </c>
      <c r="AI190" s="37">
        <f t="shared" si="161"/>
        <v>3.6472262947126644</v>
      </c>
      <c r="AJ190" s="37">
        <f t="shared" si="162"/>
        <v>5.4357702500035279</v>
      </c>
      <c r="AL190" s="20">
        <v>0.39200000000000002</v>
      </c>
      <c r="AM190" s="37">
        <f t="shared" si="163"/>
        <v>70.177535429634844</v>
      </c>
      <c r="AN190" s="37" t="str">
        <f t="shared" si="164"/>
        <v>nan</v>
      </c>
      <c r="AO190" s="37">
        <f t="shared" si="165"/>
        <v>70.177535429634844</v>
      </c>
      <c r="AP190" s="38">
        <f>(ATAN((T190-AC190)/((IF(S190=AB190,S190+0.0001,S190))-AB190))*(180/PI()))*-1</f>
        <v>75.284928349402279</v>
      </c>
      <c r="AQ190" s="37">
        <f t="shared" si="167"/>
        <v>-34.315087599997291</v>
      </c>
      <c r="AS190" s="19">
        <v>0.39200000000000002</v>
      </c>
      <c r="AT190" s="4">
        <f t="shared" si="182"/>
        <v>70.177535429634844</v>
      </c>
      <c r="AU190" s="11">
        <v>70.404392974136968</v>
      </c>
      <c r="AV190" s="11">
        <v>703.1053411729265</v>
      </c>
      <c r="AW190" s="11">
        <v>-287122.93034891982</v>
      </c>
      <c r="AX190" s="4">
        <f t="shared" si="170"/>
        <v>12.271503191825618</v>
      </c>
      <c r="AY190" s="4">
        <f t="shared" si="171"/>
        <v>-5011.2404925630035</v>
      </c>
      <c r="BA190" s="4">
        <f t="shared" si="183"/>
        <v>75.284928349402279</v>
      </c>
      <c r="BB190" s="11">
        <v>80.769650147610179</v>
      </c>
      <c r="BC190" s="11">
        <v>803.74605902801727</v>
      </c>
      <c r="BD190" s="11">
        <v>-185528.8236726317</v>
      </c>
      <c r="BE190" s="4">
        <f t="shared" si="172"/>
        <v>14.028015079967597</v>
      </c>
      <c r="BF190" s="4">
        <f t="shared" si="173"/>
        <v>-3238.0888304394221</v>
      </c>
      <c r="BH190" s="4">
        <f t="shared" si="181"/>
        <v>-34.315087599997291</v>
      </c>
      <c r="BI190" s="11">
        <v>-35.633560312424038</v>
      </c>
      <c r="BJ190" s="11">
        <v>1059.5939792987592</v>
      </c>
      <c r="BK190" s="11">
        <v>-4724.572925570269</v>
      </c>
      <c r="BL190" s="4">
        <f t="shared" si="174"/>
        <v>18.493403673071985</v>
      </c>
      <c r="BM190" s="4">
        <f t="shared" si="175"/>
        <v>-82.459353301782201</v>
      </c>
      <c r="BN190" s="4">
        <f t="shared" si="176"/>
        <v>7.6341955436921562</v>
      </c>
      <c r="BO190" s="4">
        <f t="shared" si="177"/>
        <v>-6.5885023288123979E-4</v>
      </c>
      <c r="BP190" s="4">
        <f t="shared" si="178"/>
        <v>0.77847129691152417</v>
      </c>
    </row>
    <row r="191" spans="1:68" x14ac:dyDescent="0.3">
      <c r="A191" s="9">
        <v>34</v>
      </c>
      <c r="B191" s="9" t="s">
        <v>216</v>
      </c>
      <c r="C191" s="9">
        <v>51</v>
      </c>
      <c r="D191" s="9">
        <v>940.5</v>
      </c>
      <c r="E191" s="9">
        <v>394.5</v>
      </c>
      <c r="G191" s="9">
        <v>921</v>
      </c>
      <c r="H191" s="9">
        <v>353.5</v>
      </c>
      <c r="M191" s="9">
        <v>929</v>
      </c>
      <c r="N191" s="9">
        <v>442.5</v>
      </c>
      <c r="P191" s="9">
        <v>876</v>
      </c>
      <c r="Q191" s="9">
        <v>426.5</v>
      </c>
      <c r="S191" s="4">
        <f t="shared" si="150"/>
        <v>67.024415273442514</v>
      </c>
      <c r="T191" s="4">
        <f t="shared" si="151"/>
        <v>28.113909436866635</v>
      </c>
      <c r="V191" s="4">
        <f t="shared" si="152"/>
        <v>65.634754350707667</v>
      </c>
      <c r="W191" s="4">
        <f t="shared" si="153"/>
        <v>25.192058265988226</v>
      </c>
      <c r="Y191" s="4" t="str">
        <f t="shared" si="154"/>
        <v>nan</v>
      </c>
      <c r="Z191" s="4" t="str">
        <f t="shared" si="155"/>
        <v>nan</v>
      </c>
      <c r="AB191" s="4">
        <f t="shared" si="156"/>
        <v>66.204871652342476</v>
      </c>
      <c r="AC191" s="4">
        <f t="shared" si="157"/>
        <v>31.534613246675505</v>
      </c>
      <c r="AE191" s="4">
        <f t="shared" si="158"/>
        <v>62.427844529011843</v>
      </c>
      <c r="AF191" s="4">
        <f t="shared" si="159"/>
        <v>30.394378643405883</v>
      </c>
      <c r="AH191" s="37">
        <f t="shared" si="160"/>
        <v>3.235486322786699</v>
      </c>
      <c r="AI191" s="37">
        <f t="shared" si="161"/>
        <v>3.5175085360701943</v>
      </c>
      <c r="AJ191" s="37">
        <f t="shared" si="162"/>
        <v>5.1311794365944454</v>
      </c>
      <c r="AL191" s="20">
        <v>0.4</v>
      </c>
      <c r="AM191" s="37">
        <f t="shared" si="163"/>
        <v>64.563783619582736</v>
      </c>
      <c r="AN191" s="37" t="str">
        <f t="shared" si="164"/>
        <v>nan</v>
      </c>
      <c r="AO191" s="37">
        <f t="shared" si="165"/>
        <v>64.563783619582736</v>
      </c>
      <c r="AP191" s="38">
        <f>(ATAN((T191-AC191)/((IF(S191=AB191,S191+0.0001,S191))-AB191))*(180/PI()))*-1</f>
        <v>76.526841887268901</v>
      </c>
      <c r="AQ191" s="37">
        <f t="shared" si="167"/>
        <v>-26.387114545667604</v>
      </c>
      <c r="AS191" s="19">
        <v>0.4</v>
      </c>
      <c r="AT191" s="4">
        <f t="shared" si="182"/>
        <v>64.563783619582736</v>
      </c>
      <c r="AU191" s="11">
        <v>64.948827994705098</v>
      </c>
      <c r="AV191" s="11">
        <v>-1258.8767901116955</v>
      </c>
      <c r="AW191" s="11">
        <v>-176780.77832379291</v>
      </c>
      <c r="AX191" s="4">
        <f t="shared" si="170"/>
        <v>-21.971544864386683</v>
      </c>
      <c r="AY191" s="4">
        <f t="shared" si="171"/>
        <v>-3085.4066359884091</v>
      </c>
      <c r="BA191" s="4">
        <f t="shared" si="183"/>
        <v>76.526841887268901</v>
      </c>
      <c r="BB191" s="11">
        <v>82.414784510798441</v>
      </c>
      <c r="BC191" s="11">
        <v>-543.31986028640563</v>
      </c>
      <c r="BD191" s="11">
        <v>-209242.65865971899</v>
      </c>
      <c r="BE191" s="4">
        <f t="shared" si="172"/>
        <v>-9.4827204534733589</v>
      </c>
      <c r="BF191" s="4">
        <f t="shared" si="173"/>
        <v>-3651.9733292387223</v>
      </c>
      <c r="BH191" s="4">
        <f t="shared" si="181"/>
        <v>-26.387114545667604</v>
      </c>
      <c r="BI191" s="11">
        <v>-27.751748342716432</v>
      </c>
      <c r="BJ191" s="11">
        <v>881.34080085377559</v>
      </c>
      <c r="BK191" s="11">
        <v>-20958.01635960459</v>
      </c>
      <c r="BL191" s="4">
        <f t="shared" si="174"/>
        <v>15.382298807062035</v>
      </c>
      <c r="BM191" s="4">
        <f t="shared" si="175"/>
        <v>-365.78639016193608</v>
      </c>
      <c r="BN191" s="4">
        <f t="shared" si="176"/>
        <v>9.4534922810272572</v>
      </c>
      <c r="BO191" s="4">
        <f t="shared" si="177"/>
        <v>-2.9226332573938692E-3</v>
      </c>
      <c r="BP191" s="4">
        <f t="shared" si="178"/>
        <v>0.96398793484338463</v>
      </c>
    </row>
    <row r="192" spans="1:68" x14ac:dyDescent="0.3">
      <c r="A192" s="9">
        <v>22</v>
      </c>
      <c r="B192" s="9" t="s">
        <v>204</v>
      </c>
      <c r="C192" s="9">
        <v>52</v>
      </c>
      <c r="D192" s="9">
        <v>936.5</v>
      </c>
      <c r="E192" s="9">
        <v>389</v>
      </c>
      <c r="G192" s="9">
        <v>902</v>
      </c>
      <c r="H192" s="9">
        <v>354.5</v>
      </c>
      <c r="M192" s="9">
        <v>930.5</v>
      </c>
      <c r="N192" s="9">
        <v>445.5</v>
      </c>
      <c r="P192" s="9">
        <v>878.5</v>
      </c>
      <c r="Q192" s="9">
        <v>414.5</v>
      </c>
      <c r="S192" s="4">
        <f t="shared" si="150"/>
        <v>66.73935662262511</v>
      </c>
      <c r="T192" s="4">
        <f t="shared" si="151"/>
        <v>27.721953791992703</v>
      </c>
      <c r="V192" s="4">
        <f t="shared" si="152"/>
        <v>64.28072575932498</v>
      </c>
      <c r="W192" s="4">
        <f t="shared" si="153"/>
        <v>25.263322928692578</v>
      </c>
      <c r="Y192" s="4" t="str">
        <f t="shared" si="154"/>
        <v>nan</v>
      </c>
      <c r="Z192" s="4" t="str">
        <f t="shared" si="155"/>
        <v>nan</v>
      </c>
      <c r="AB192" s="4">
        <f t="shared" si="156"/>
        <v>66.311768646399003</v>
      </c>
      <c r="AC192" s="4">
        <f t="shared" si="157"/>
        <v>31.748407234788559</v>
      </c>
      <c r="AE192" s="4">
        <f t="shared" si="158"/>
        <v>62.606006185772728</v>
      </c>
      <c r="AF192" s="4">
        <f t="shared" si="159"/>
        <v>29.539202690953665</v>
      </c>
      <c r="AH192" s="37">
        <f t="shared" si="160"/>
        <v>3.4770291117481116</v>
      </c>
      <c r="AI192" s="37">
        <f t="shared" si="161"/>
        <v>4.0490935781253228</v>
      </c>
      <c r="AJ192" s="37">
        <f t="shared" si="162"/>
        <v>4.515194280936603</v>
      </c>
      <c r="AL192" s="20">
        <v>0.40800000000000003</v>
      </c>
      <c r="AM192" s="37">
        <f t="shared" si="163"/>
        <v>44.999999999999964</v>
      </c>
      <c r="AN192" s="37" t="str">
        <f t="shared" si="164"/>
        <v>nan</v>
      </c>
      <c r="AO192" s="37">
        <f t="shared" si="165"/>
        <v>44.999999999999964</v>
      </c>
      <c r="AP192" s="38">
        <f>(ATAN((T192-AC192)/((IF(S192=AB192,S192+0.0001,S192))-AB192))*(180/PI()))*-1</f>
        <v>83.93821121127138</v>
      </c>
      <c r="AQ192" s="37">
        <f t="shared" si="167"/>
        <v>-23.732939804072007</v>
      </c>
      <c r="AS192" s="19">
        <v>0.40800000000000003</v>
      </c>
      <c r="AT192" s="4">
        <f t="shared" si="182"/>
        <v>44.999999999999964</v>
      </c>
      <c r="AU192" s="11">
        <v>50.262363375654814</v>
      </c>
      <c r="AV192" s="11">
        <v>-2125.3872463539428</v>
      </c>
      <c r="AW192" s="11">
        <v>-99314.661612926211</v>
      </c>
      <c r="AX192" s="4">
        <f t="shared" si="170"/>
        <v>-37.095005328772146</v>
      </c>
      <c r="AY192" s="4">
        <f t="shared" si="171"/>
        <v>-1733.3678406495849</v>
      </c>
      <c r="BA192" s="4">
        <f t="shared" si="183"/>
        <v>83.93821121127138</v>
      </c>
      <c r="BB192" s="11">
        <v>72.076531970126752</v>
      </c>
      <c r="BC192" s="11">
        <v>-2544.1366385433748</v>
      </c>
      <c r="BD192" s="11">
        <v>-236069.32581716435</v>
      </c>
      <c r="BE192" s="4">
        <f t="shared" si="172"/>
        <v>-44.403560963202764</v>
      </c>
      <c r="BF192" s="4">
        <f t="shared" si="173"/>
        <v>-4120.1869984727718</v>
      </c>
      <c r="BH192" s="4">
        <f t="shared" si="181"/>
        <v>-23.732939804072007</v>
      </c>
      <c r="BI192" s="11">
        <v>-21.532106828980559</v>
      </c>
      <c r="BJ192" s="11">
        <v>724.26570161784798</v>
      </c>
      <c r="BK192" s="11">
        <v>-29972.4728711977</v>
      </c>
      <c r="BL192" s="4">
        <f t="shared" si="174"/>
        <v>12.640821152498269</v>
      </c>
      <c r="BM192" s="4">
        <f t="shared" si="175"/>
        <v>-523.11833656707825</v>
      </c>
      <c r="BN192" s="4">
        <f t="shared" si="176"/>
        <v>11.869438876216853</v>
      </c>
      <c r="BO192" s="4">
        <f t="shared" si="177"/>
        <v>-4.179715509170955E-3</v>
      </c>
      <c r="BP192" s="4">
        <f t="shared" si="178"/>
        <v>1.2103459261290823</v>
      </c>
    </row>
    <row r="193" spans="1:69" x14ac:dyDescent="0.3">
      <c r="A193" s="9">
        <v>6</v>
      </c>
      <c r="B193" s="9" t="s">
        <v>188</v>
      </c>
      <c r="C193" s="9">
        <v>53</v>
      </c>
      <c r="D193" s="9">
        <v>924.5</v>
      </c>
      <c r="E193" s="9">
        <v>388.5</v>
      </c>
      <c r="G193" s="9">
        <v>890.5</v>
      </c>
      <c r="H193" s="9">
        <v>364</v>
      </c>
      <c r="M193" s="9">
        <v>962</v>
      </c>
      <c r="N193" s="9">
        <v>416.5</v>
      </c>
      <c r="P193" s="9">
        <v>886</v>
      </c>
      <c r="Q193" s="9">
        <v>400</v>
      </c>
      <c r="S193" s="4">
        <f t="shared" si="150"/>
        <v>65.884180670172896</v>
      </c>
      <c r="T193" s="4">
        <f t="shared" si="151"/>
        <v>27.686321460640528</v>
      </c>
      <c r="V193" s="4">
        <f t="shared" si="152"/>
        <v>63.461182138224942</v>
      </c>
      <c r="W193" s="4">
        <f t="shared" si="153"/>
        <v>25.940337224383917</v>
      </c>
      <c r="Y193" s="4" t="str">
        <f t="shared" si="154"/>
        <v>nan</v>
      </c>
      <c r="Z193" s="4" t="str">
        <f t="shared" si="155"/>
        <v>nan</v>
      </c>
      <c r="AB193" s="4">
        <f t="shared" si="156"/>
        <v>68.556605521586064</v>
      </c>
      <c r="AC193" s="4">
        <f t="shared" si="157"/>
        <v>29.681732016362368</v>
      </c>
      <c r="AE193" s="4">
        <f t="shared" si="158"/>
        <v>63.140491156055361</v>
      </c>
      <c r="AF193" s="4">
        <f t="shared" si="159"/>
        <v>28.50586508174057</v>
      </c>
      <c r="AH193" s="37">
        <f t="shared" si="160"/>
        <v>2.9865335824461305</v>
      </c>
      <c r="AI193" s="37">
        <f t="shared" si="161"/>
        <v>3.3351938283009637</v>
      </c>
      <c r="AJ193" s="37">
        <f t="shared" si="162"/>
        <v>2.8634740957033782</v>
      </c>
      <c r="AL193" s="20">
        <v>0.41600000000000004</v>
      </c>
      <c r="AM193" s="37">
        <f t="shared" si="163"/>
        <v>35.776077717894609</v>
      </c>
      <c r="AN193" s="37" t="str">
        <f t="shared" si="164"/>
        <v>nan</v>
      </c>
      <c r="AO193" s="37">
        <f t="shared" si="165"/>
        <v>35.776077717894609</v>
      </c>
      <c r="AP193" s="37">
        <f t="shared" si="166"/>
        <v>36.74747095286402</v>
      </c>
      <c r="AQ193" s="37">
        <f t="shared" si="167"/>
        <v>-16.630953706721407</v>
      </c>
      <c r="AS193" s="19">
        <v>0.41600000000000004</v>
      </c>
      <c r="AT193" s="4">
        <f t="shared" si="182"/>
        <v>35.776077717894609</v>
      </c>
      <c r="AU193" s="11">
        <v>30.942630437834374</v>
      </c>
      <c r="AV193" s="11">
        <v>-2847.9114513936079</v>
      </c>
      <c r="AW193" s="11">
        <v>-52812.327014307164</v>
      </c>
      <c r="AX193" s="4">
        <f t="shared" si="170"/>
        <v>-49.705431632068908</v>
      </c>
      <c r="AY193" s="4">
        <f t="shared" si="171"/>
        <v>-921.74899203960661</v>
      </c>
      <c r="BA193" s="4">
        <f t="shared" si="183"/>
        <v>36.74747095286402</v>
      </c>
      <c r="BB193" s="11">
        <v>41.708596360664345</v>
      </c>
      <c r="BC193" s="11">
        <v>-4320.4292527640964</v>
      </c>
      <c r="BD193" s="11">
        <v>-64010.157304895969</v>
      </c>
      <c r="BE193" s="4">
        <f t="shared" si="172"/>
        <v>-75.405715560211803</v>
      </c>
      <c r="BF193" s="4">
        <f t="shared" si="173"/>
        <v>-1117.1879996899347</v>
      </c>
      <c r="BH193" s="4">
        <f t="shared" si="181"/>
        <v>-16.630953706721407</v>
      </c>
      <c r="BI193" s="11">
        <v>-16.163496566418466</v>
      </c>
      <c r="BJ193" s="11">
        <v>401.78121213675524</v>
      </c>
      <c r="BK193" s="11">
        <v>-68740.906362482798</v>
      </c>
      <c r="BL193" s="4">
        <f t="shared" si="174"/>
        <v>7.0124050244401808</v>
      </c>
      <c r="BM193" s="4">
        <f t="shared" si="175"/>
        <v>-1199.7551468304437</v>
      </c>
      <c r="BN193" s="4">
        <f t="shared" si="176"/>
        <v>26.056545309622017</v>
      </c>
      <c r="BO193" s="4">
        <f t="shared" si="177"/>
        <v>-9.5860436231752447E-3</v>
      </c>
      <c r="BP193" s="4">
        <f t="shared" si="178"/>
        <v>2.6570281706990673</v>
      </c>
    </row>
    <row r="194" spans="1:69" x14ac:dyDescent="0.3">
      <c r="A194" s="9">
        <v>3</v>
      </c>
      <c r="B194" s="9" t="s">
        <v>185</v>
      </c>
      <c r="C194" s="9">
        <v>54</v>
      </c>
      <c r="D194" s="9">
        <v>926.5</v>
      </c>
      <c r="E194" s="9">
        <v>388</v>
      </c>
      <c r="G194" s="9">
        <v>877.5</v>
      </c>
      <c r="H194" s="9">
        <v>379.5</v>
      </c>
      <c r="J194" s="9">
        <v>916</v>
      </c>
      <c r="K194" s="9">
        <v>345.5</v>
      </c>
      <c r="M194" s="9">
        <v>969.5</v>
      </c>
      <c r="N194" s="9">
        <v>392.5</v>
      </c>
      <c r="P194" s="9">
        <v>887.5</v>
      </c>
      <c r="Q194" s="9">
        <v>396.5</v>
      </c>
      <c r="S194" s="4">
        <f t="shared" si="150"/>
        <v>66.026709995581598</v>
      </c>
      <c r="T194" s="4">
        <f t="shared" si="151"/>
        <v>27.650689129288352</v>
      </c>
      <c r="V194" s="4">
        <f t="shared" si="152"/>
        <v>62.534741523068377</v>
      </c>
      <c r="W194" s="4">
        <f t="shared" si="153"/>
        <v>27.044939496301364</v>
      </c>
      <c r="Y194" s="4">
        <f t="shared" si="154"/>
        <v>65.278431037185896</v>
      </c>
      <c r="Z194" s="4">
        <f t="shared" si="155"/>
        <v>24.621940964353417</v>
      </c>
      <c r="AB194" s="4">
        <f t="shared" si="156"/>
        <v>69.091090491868698</v>
      </c>
      <c r="AC194" s="4">
        <f t="shared" si="157"/>
        <v>27.971380111457933</v>
      </c>
      <c r="AE194" s="4">
        <f t="shared" si="158"/>
        <v>63.247388150111888</v>
      </c>
      <c r="AF194" s="4">
        <f t="shared" si="159"/>
        <v>28.256438762275341</v>
      </c>
      <c r="AH194" s="37">
        <f t="shared" si="160"/>
        <v>3.5441185689660823</v>
      </c>
      <c r="AI194" s="37">
        <f t="shared" si="161"/>
        <v>3.0811151442407447</v>
      </c>
      <c r="AJ194" s="37">
        <f t="shared" si="162"/>
        <v>2.8445671970563509</v>
      </c>
      <c r="AL194" s="20">
        <v>0.42399999999999999</v>
      </c>
      <c r="AM194" s="37">
        <f t="shared" si="163"/>
        <v>9.8411317596344059</v>
      </c>
      <c r="AN194" s="37">
        <f t="shared" si="164"/>
        <v>76.122470196791795</v>
      </c>
      <c r="AO194" s="37">
        <f t="shared" si="165"/>
        <v>9.8411317596344059</v>
      </c>
      <c r="AP194" s="37">
        <f t="shared" si="166"/>
        <v>5.9743232864806233</v>
      </c>
      <c r="AQ194" s="37">
        <f t="shared" si="167"/>
        <v>-12.295266422998159</v>
      </c>
      <c r="AS194" s="19">
        <v>0.42399999999999999</v>
      </c>
      <c r="AT194" s="4">
        <f t="shared" si="182"/>
        <v>9.8411317596344059</v>
      </c>
      <c r="AU194" s="11">
        <v>4.6957779890605238</v>
      </c>
      <c r="AV194" s="11">
        <v>-2970.3845187180723</v>
      </c>
      <c r="AW194" s="11">
        <v>105243.36990071552</v>
      </c>
      <c r="AX194" s="4">
        <f t="shared" si="170"/>
        <v>-51.842989901897496</v>
      </c>
      <c r="AY194" s="4">
        <f t="shared" si="171"/>
        <v>1836.843320661784</v>
      </c>
      <c r="BA194" s="4">
        <f t="shared" si="183"/>
        <v>5.9743232864806233</v>
      </c>
      <c r="BB194" s="11">
        <v>2.9496606425511649</v>
      </c>
      <c r="BC194" s="11">
        <v>-3568.2992040668196</v>
      </c>
      <c r="BD194" s="11">
        <v>277601.17388525535</v>
      </c>
      <c r="BE194" s="4">
        <f t="shared" si="172"/>
        <v>-62.278569807259039</v>
      </c>
      <c r="BF194" s="4">
        <f t="shared" si="173"/>
        <v>4845.0544916990066</v>
      </c>
      <c r="BH194" s="4">
        <f t="shared" si="181"/>
        <v>-12.295266422998159</v>
      </c>
      <c r="BI194" s="11">
        <v>-15.103607129455138</v>
      </c>
      <c r="BJ194" s="11">
        <v>-375.5888524221624</v>
      </c>
      <c r="BK194" s="11">
        <v>-101085.6965291096</v>
      </c>
      <c r="BL194" s="4">
        <f t="shared" si="174"/>
        <v>-6.555262108553813</v>
      </c>
      <c r="BM194" s="4">
        <f t="shared" si="175"/>
        <v>-1764.2782311047667</v>
      </c>
      <c r="BN194" s="4">
        <f t="shared" si="176"/>
        <v>38.296191866558722</v>
      </c>
      <c r="BO194" s="4">
        <f t="shared" si="177"/>
        <v>-1.4096583066527085E-2</v>
      </c>
      <c r="BP194" s="4">
        <f t="shared" si="178"/>
        <v>3.9051247742488662</v>
      </c>
    </row>
    <row r="195" spans="1:69" x14ac:dyDescent="0.3">
      <c r="A195" s="9">
        <v>46</v>
      </c>
      <c r="B195" s="9" t="s">
        <v>228</v>
      </c>
      <c r="C195" s="9">
        <v>55</v>
      </c>
      <c r="D195" s="9">
        <v>922.5</v>
      </c>
      <c r="E195" s="9">
        <v>383.5</v>
      </c>
      <c r="J195" s="9">
        <v>905.5</v>
      </c>
      <c r="K195" s="9">
        <v>343.5</v>
      </c>
      <c r="M195" s="9">
        <v>971</v>
      </c>
      <c r="N195" s="9">
        <v>368.5</v>
      </c>
      <c r="P195" s="9">
        <v>890.5</v>
      </c>
      <c r="Q195" s="9">
        <v>397.5</v>
      </c>
      <c r="S195" s="4">
        <f t="shared" si="150"/>
        <v>65.741651344764193</v>
      </c>
      <c r="T195" s="4">
        <f t="shared" si="151"/>
        <v>27.329998147118772</v>
      </c>
      <c r="V195" s="4" t="str">
        <f t="shared" si="152"/>
        <v>nan</v>
      </c>
      <c r="W195" s="4" t="str">
        <f t="shared" si="153"/>
        <v>nan</v>
      </c>
      <c r="Y195" s="4">
        <f t="shared" si="154"/>
        <v>64.530152078790209</v>
      </c>
      <c r="Z195" s="4">
        <f t="shared" si="155"/>
        <v>24.479411638944715</v>
      </c>
      <c r="AB195" s="4">
        <f t="shared" si="156"/>
        <v>69.197987485925225</v>
      </c>
      <c r="AC195" s="4">
        <f t="shared" si="157"/>
        <v>26.261028206553497</v>
      </c>
      <c r="AE195" s="4">
        <f t="shared" si="158"/>
        <v>63.461182138224942</v>
      </c>
      <c r="AF195" s="4">
        <f t="shared" si="159"/>
        <v>28.327703424979692</v>
      </c>
      <c r="AH195" s="37"/>
      <c r="AI195" s="37">
        <f t="shared" si="161"/>
        <v>3.6178662571366642</v>
      </c>
      <c r="AJ195" s="37">
        <f t="shared" si="162"/>
        <v>2.4891676567570333</v>
      </c>
      <c r="AL195" s="20">
        <v>0.432</v>
      </c>
      <c r="AM195" s="37" t="str">
        <f t="shared" si="163"/>
        <v>nan</v>
      </c>
      <c r="AN195" s="37">
        <f t="shared" si="164"/>
        <v>66.974507991471796</v>
      </c>
      <c r="AO195" s="37">
        <f t="shared" si="165"/>
        <v>-26.485492008528198</v>
      </c>
      <c r="AP195" s="37">
        <f t="shared" si="166"/>
        <v>-17.185706144224877</v>
      </c>
      <c r="AQ195" s="37">
        <f t="shared" si="167"/>
        <v>-23.62937773065676</v>
      </c>
      <c r="AS195" s="19">
        <v>0.432</v>
      </c>
      <c r="AT195" s="4">
        <f t="shared" si="182"/>
        <v>-26.485492008528198</v>
      </c>
      <c r="AU195" s="11">
        <v>-16.583524119025888</v>
      </c>
      <c r="AV195" s="11">
        <v>-1164.0174530014901</v>
      </c>
      <c r="AW195" s="11">
        <v>296401.35205004219</v>
      </c>
      <c r="AX195" s="4">
        <f t="shared" si="170"/>
        <v>-20.315937105554355</v>
      </c>
      <c r="AY195" s="4">
        <f t="shared" si="171"/>
        <v>5173.1795006360817</v>
      </c>
      <c r="BA195" s="4">
        <f t="shared" si="183"/>
        <v>-17.185706144224877</v>
      </c>
      <c r="BB195" s="11">
        <v>-15.384193616166648</v>
      </c>
      <c r="BC195" s="11">
        <v>121.18974036556085</v>
      </c>
      <c r="BD195" s="11">
        <v>463647.77646002575</v>
      </c>
      <c r="BE195" s="4">
        <f t="shared" si="172"/>
        <v>2.1151599890161132</v>
      </c>
      <c r="BF195" s="4">
        <f t="shared" si="173"/>
        <v>8092.1802687781101</v>
      </c>
      <c r="BH195" s="4">
        <f t="shared" si="181"/>
        <v>-23.62937773065676</v>
      </c>
      <c r="BI195" s="11">
        <v>-22.172918490605277</v>
      </c>
      <c r="BJ195" s="11">
        <v>-1215.5900091500057</v>
      </c>
      <c r="BK195" s="11">
        <v>-65871.06321964282</v>
      </c>
      <c r="BL195" s="4">
        <f t="shared" si="174"/>
        <v>-21.216048014015598</v>
      </c>
      <c r="BM195" s="4">
        <f t="shared" si="175"/>
        <v>-1149.6669349721042</v>
      </c>
      <c r="BN195" s="4">
        <f t="shared" si="176"/>
        <v>26.791747497546197</v>
      </c>
      <c r="BO195" s="4">
        <f t="shared" si="177"/>
        <v>-9.1858388104271126E-3</v>
      </c>
      <c r="BP195" s="4">
        <f t="shared" si="178"/>
        <v>2.7319979297850034</v>
      </c>
    </row>
    <row r="196" spans="1:69" x14ac:dyDescent="0.3">
      <c r="A196" s="9">
        <v>13</v>
      </c>
      <c r="B196" s="9" t="s">
        <v>195</v>
      </c>
      <c r="C196" s="9">
        <v>56</v>
      </c>
      <c r="D196" s="9">
        <v>922</v>
      </c>
      <c r="E196" s="9">
        <v>379</v>
      </c>
      <c r="J196" s="9">
        <v>918</v>
      </c>
      <c r="K196" s="9">
        <v>345</v>
      </c>
      <c r="M196" s="9">
        <v>972.5</v>
      </c>
      <c r="N196" s="9">
        <v>368.5</v>
      </c>
      <c r="P196" s="9">
        <v>885</v>
      </c>
      <c r="Q196" s="9">
        <v>403</v>
      </c>
      <c r="S196" s="4">
        <f t="shared" si="150"/>
        <v>65.706019013412018</v>
      </c>
      <c r="T196" s="4">
        <f t="shared" si="151"/>
        <v>27.009307164949188</v>
      </c>
      <c r="V196" s="4" t="str">
        <f t="shared" si="152"/>
        <v>nan</v>
      </c>
      <c r="W196" s="4" t="str">
        <f t="shared" si="153"/>
        <v>nan</v>
      </c>
      <c r="Y196" s="4">
        <f t="shared" si="154"/>
        <v>65.420960362594599</v>
      </c>
      <c r="Z196" s="4">
        <f t="shared" si="155"/>
        <v>24.586308633001241</v>
      </c>
      <c r="AB196" s="4">
        <f t="shared" si="156"/>
        <v>69.304884479981752</v>
      </c>
      <c r="AC196" s="4">
        <f t="shared" si="157"/>
        <v>26.261028206553497</v>
      </c>
      <c r="AE196" s="4">
        <f t="shared" si="158"/>
        <v>63.06922649335101</v>
      </c>
      <c r="AF196" s="4">
        <f t="shared" si="159"/>
        <v>28.719659069853623</v>
      </c>
      <c r="AH196" s="37"/>
      <c r="AI196" s="37">
        <f t="shared" si="161"/>
        <v>3.6758337892301292</v>
      </c>
      <c r="AJ196" s="37">
        <f t="shared" si="162"/>
        <v>3.1429251394934479</v>
      </c>
      <c r="AL196" s="20">
        <v>0.44</v>
      </c>
      <c r="AM196" s="37" t="str">
        <f t="shared" si="163"/>
        <v>nan</v>
      </c>
      <c r="AN196" s="37">
        <f t="shared" si="164"/>
        <v>83.290163192242758</v>
      </c>
      <c r="AO196" s="37">
        <f t="shared" si="165"/>
        <v>-10.169836807757235</v>
      </c>
      <c r="AP196" s="37">
        <f t="shared" si="166"/>
        <v>-11.745633425288004</v>
      </c>
      <c r="AQ196" s="37">
        <f t="shared" si="167"/>
        <v>-32.969403903462101</v>
      </c>
      <c r="AS196" s="19">
        <v>0.44</v>
      </c>
      <c r="AT196" s="4">
        <f t="shared" si="182"/>
        <v>-10.169836807757235</v>
      </c>
      <c r="AU196" s="11">
        <v>-13.928502143569116</v>
      </c>
      <c r="AV196" s="11">
        <v>1772.0373393355433</v>
      </c>
      <c r="AW196" s="11">
        <v>274355.22048716451</v>
      </c>
      <c r="AX196" s="4">
        <f t="shared" si="170"/>
        <v>30.927886039685255</v>
      </c>
      <c r="AY196" s="4">
        <f t="shared" si="171"/>
        <v>4788.4019175360227</v>
      </c>
      <c r="BA196" s="4">
        <f t="shared" si="183"/>
        <v>-11.745633425288004</v>
      </c>
      <c r="BB196" s="11">
        <v>4.8886965804993991</v>
      </c>
      <c r="BC196" s="11">
        <v>3850.065571646996</v>
      </c>
      <c r="BD196" s="11">
        <v>267341.1370669803</v>
      </c>
      <c r="BE196" s="4">
        <f t="shared" si="172"/>
        <v>67.196320642917726</v>
      </c>
      <c r="BF196" s="4">
        <f t="shared" si="173"/>
        <v>4665.9830678442631</v>
      </c>
      <c r="BH196" s="4">
        <f t="shared" si="181"/>
        <v>-32.969403903462101</v>
      </c>
      <c r="BI196" s="11">
        <v>-34.553048199654064</v>
      </c>
      <c r="BJ196" s="11">
        <v>-1429.5259139957693</v>
      </c>
      <c r="BK196" s="11">
        <v>16959.542518652172</v>
      </c>
      <c r="BL196" s="4">
        <f t="shared" si="174"/>
        <v>-24.949933941807462</v>
      </c>
      <c r="BM196" s="4">
        <f t="shared" si="175"/>
        <v>295.99985658245231</v>
      </c>
      <c r="BN196" s="4">
        <f t="shared" si="176"/>
        <v>14.957600391967512</v>
      </c>
      <c r="BO196" s="4">
        <f t="shared" si="177"/>
        <v>2.3650388540937938E-3</v>
      </c>
      <c r="BP196" s="4">
        <f t="shared" si="178"/>
        <v>1.5252507627264427</v>
      </c>
    </row>
    <row r="197" spans="1:69" x14ac:dyDescent="0.3">
      <c r="A197" s="9">
        <v>63</v>
      </c>
      <c r="B197" s="9" t="s">
        <v>245</v>
      </c>
      <c r="C197" s="9">
        <v>57</v>
      </c>
      <c r="D197" s="9">
        <v>926.5</v>
      </c>
      <c r="E197" s="9">
        <v>365</v>
      </c>
      <c r="G197" s="9">
        <v>899</v>
      </c>
      <c r="H197" s="9">
        <v>362.5</v>
      </c>
      <c r="M197" s="9">
        <v>951.5</v>
      </c>
      <c r="N197" s="9">
        <v>435.5</v>
      </c>
      <c r="P197" s="9">
        <v>872.5</v>
      </c>
      <c r="Q197" s="9">
        <v>424.5</v>
      </c>
      <c r="S197" s="4">
        <f t="shared" si="150"/>
        <v>66.026709995581598</v>
      </c>
      <c r="T197" s="4">
        <f t="shared" si="151"/>
        <v>26.011601887088268</v>
      </c>
      <c r="V197" s="4">
        <f t="shared" si="152"/>
        <v>64.066931771211927</v>
      </c>
      <c r="W197" s="4">
        <f t="shared" si="153"/>
        <v>25.83344023032739</v>
      </c>
      <c r="Y197" s="4" t="str">
        <f t="shared" si="154"/>
        <v>nan</v>
      </c>
      <c r="Z197" s="4" t="str">
        <f t="shared" si="155"/>
        <v>nan</v>
      </c>
      <c r="AB197" s="4">
        <f t="shared" si="156"/>
        <v>67.808326563190377</v>
      </c>
      <c r="AC197" s="4">
        <f t="shared" si="157"/>
        <v>31.035760607745043</v>
      </c>
      <c r="AE197" s="4">
        <f t="shared" si="158"/>
        <v>62.178418209546614</v>
      </c>
      <c r="AF197" s="4">
        <f t="shared" si="159"/>
        <v>30.251849317997181</v>
      </c>
      <c r="AH197" s="37">
        <f t="shared" si="160"/>
        <v>1.9678598183441123</v>
      </c>
      <c r="AI197" s="37">
        <f t="shared" si="161"/>
        <v>5.3306968066407237</v>
      </c>
      <c r="AJ197" s="37">
        <f t="shared" si="162"/>
        <v>5.7261721896738278</v>
      </c>
      <c r="AL197" s="20">
        <v>0.44800000000000001</v>
      </c>
      <c r="AM197" s="37">
        <f t="shared" si="163"/>
        <v>5.1944289077347685</v>
      </c>
      <c r="AN197" s="37" t="str">
        <f t="shared" si="164"/>
        <v>nan</v>
      </c>
      <c r="AO197" s="37">
        <f t="shared" si="165"/>
        <v>5.1944289077347685</v>
      </c>
      <c r="AP197" s="37">
        <f t="shared" si="166"/>
        <v>70.474988178865047</v>
      </c>
      <c r="AQ197" s="37">
        <f t="shared" si="167"/>
        <v>-47.77427731130075</v>
      </c>
      <c r="AS197" s="19">
        <v>0.44800000000000001</v>
      </c>
      <c r="AT197" s="4">
        <f t="shared" si="182"/>
        <v>5.1944289077347685</v>
      </c>
      <c r="AU197" s="11">
        <v>11.769074657018919</v>
      </c>
      <c r="AV197" s="11">
        <v>3225.6662832919219</v>
      </c>
      <c r="AW197" s="11">
        <v>16848.601144968696</v>
      </c>
      <c r="AX197" s="4">
        <f t="shared" si="170"/>
        <v>56.298497214012194</v>
      </c>
      <c r="AY197" s="4">
        <f t="shared" si="171"/>
        <v>294.06356433499025</v>
      </c>
      <c r="BA197" s="4">
        <f t="shared" si="183"/>
        <v>70.474988178865047</v>
      </c>
      <c r="BB197" s="11">
        <v>46.216858456078121</v>
      </c>
      <c r="BC197" s="11">
        <v>4398.6481366056087</v>
      </c>
      <c r="BD197" s="11">
        <v>-102757.70693221121</v>
      </c>
      <c r="BE197" s="4">
        <f t="shared" si="172"/>
        <v>76.770892620481192</v>
      </c>
      <c r="BF197" s="4">
        <f t="shared" si="173"/>
        <v>-1793.4603177664876</v>
      </c>
      <c r="BH197" s="4">
        <f t="shared" si="181"/>
        <v>-47.77427731130075</v>
      </c>
      <c r="BI197" s="11">
        <v>-45.045334200918987</v>
      </c>
      <c r="BJ197" s="11">
        <v>-944.23731596301025</v>
      </c>
      <c r="BK197" s="11">
        <v>65665.863869324501</v>
      </c>
      <c r="BL197" s="4">
        <f t="shared" si="174"/>
        <v>-16.480050083748541</v>
      </c>
      <c r="BM197" s="4">
        <f t="shared" si="175"/>
        <v>1146.0855306860963</v>
      </c>
      <c r="BN197" s="4">
        <f t="shared" si="176"/>
        <v>25.558826036938697</v>
      </c>
      <c r="BO197" s="4">
        <f t="shared" si="177"/>
        <v>9.1572233901819084E-3</v>
      </c>
      <c r="BP197" s="4">
        <f t="shared" si="178"/>
        <v>2.6062749295112924</v>
      </c>
    </row>
    <row r="198" spans="1:69" x14ac:dyDescent="0.3">
      <c r="A198" s="9">
        <v>53</v>
      </c>
      <c r="B198" s="9" t="s">
        <v>235</v>
      </c>
      <c r="C198" s="9">
        <v>58</v>
      </c>
      <c r="D198" s="9">
        <v>936</v>
      </c>
      <c r="E198" s="9">
        <v>360</v>
      </c>
      <c r="G198" s="9">
        <v>905.5</v>
      </c>
      <c r="H198" s="9">
        <v>326.5</v>
      </c>
      <c r="M198" s="9">
        <v>956</v>
      </c>
      <c r="N198" s="9">
        <v>397.5</v>
      </c>
      <c r="P198" s="9">
        <v>887.5</v>
      </c>
      <c r="Q198" s="9">
        <v>416.5</v>
      </c>
      <c r="S198" s="4">
        <f t="shared" si="150"/>
        <v>66.703724291272934</v>
      </c>
      <c r="T198" s="4">
        <f t="shared" si="151"/>
        <v>25.655278573566513</v>
      </c>
      <c r="V198" s="4">
        <f t="shared" si="152"/>
        <v>64.530152078790209</v>
      </c>
      <c r="W198" s="4">
        <f t="shared" si="153"/>
        <v>23.267912372970738</v>
      </c>
      <c r="Y198" s="4" t="str">
        <f t="shared" si="154"/>
        <v>nan</v>
      </c>
      <c r="Z198" s="4" t="str">
        <f t="shared" si="155"/>
        <v>nan</v>
      </c>
      <c r="AB198" s="4">
        <f t="shared" si="156"/>
        <v>68.129017545359957</v>
      </c>
      <c r="AC198" s="4">
        <f t="shared" si="157"/>
        <v>28.327703424979692</v>
      </c>
      <c r="AE198" s="4">
        <f t="shared" si="158"/>
        <v>63.247388150111888</v>
      </c>
      <c r="AF198" s="4">
        <f t="shared" si="159"/>
        <v>29.681732016362368</v>
      </c>
      <c r="AH198" s="37">
        <f t="shared" si="160"/>
        <v>3.2286117045293867</v>
      </c>
      <c r="AI198" s="37">
        <f t="shared" si="161"/>
        <v>3.0287481649349339</v>
      </c>
      <c r="AJ198" s="37">
        <f t="shared" si="162"/>
        <v>5.3064665124448513</v>
      </c>
      <c r="AL198" s="20">
        <v>0.45600000000000002</v>
      </c>
      <c r="AM198" s="37">
        <f t="shared" si="163"/>
        <v>47.683775159468922</v>
      </c>
      <c r="AN198" s="37" t="str">
        <f t="shared" si="164"/>
        <v>nan</v>
      </c>
      <c r="AO198" s="37">
        <f t="shared" si="165"/>
        <v>47.683775159468922</v>
      </c>
      <c r="AP198" s="37">
        <f t="shared" si="166"/>
        <v>61.927513064147135</v>
      </c>
      <c r="AQ198" s="37">
        <f t="shared" si="167"/>
        <v>-49.356975005846287</v>
      </c>
      <c r="AS198" s="19">
        <v>0.45600000000000002</v>
      </c>
      <c r="AT198" s="4">
        <f t="shared" si="182"/>
        <v>47.683775159468922</v>
      </c>
      <c r="AU198" s="11">
        <v>37.68216084047647</v>
      </c>
      <c r="AV198" s="11">
        <v>2041.6149704592922</v>
      </c>
      <c r="AW198" s="11">
        <v>-208299.39510241055</v>
      </c>
      <c r="AX198" s="4">
        <f t="shared" si="170"/>
        <v>35.632903292521419</v>
      </c>
      <c r="AY198" s="4">
        <f t="shared" si="171"/>
        <v>-3635.5102744496157</v>
      </c>
      <c r="BA198" s="4">
        <f t="shared" si="183"/>
        <v>61.927513064147135</v>
      </c>
      <c r="BB198" s="11">
        <v>75.267070108982352</v>
      </c>
      <c r="BC198" s="11">
        <v>2205.9421826399498</v>
      </c>
      <c r="BD198" s="11">
        <v>-287283.67744095117</v>
      </c>
      <c r="BE198" s="4">
        <f t="shared" si="172"/>
        <v>38.500954195697226</v>
      </c>
      <c r="BF198" s="4">
        <f t="shared" si="173"/>
        <v>-5014.0460585819565</v>
      </c>
      <c r="BH198" s="4">
        <f t="shared" si="181"/>
        <v>-49.356975005846287</v>
      </c>
      <c r="BI198" s="11">
        <v>-49.660845972644083</v>
      </c>
      <c r="BJ198" s="11">
        <v>-378.87204218319846</v>
      </c>
      <c r="BK198" s="11">
        <v>45940.150053359997</v>
      </c>
      <c r="BL198" s="4">
        <f t="shared" si="174"/>
        <v>-6.6125645798516581</v>
      </c>
      <c r="BM198" s="4">
        <f t="shared" si="175"/>
        <v>801.80687729138083</v>
      </c>
      <c r="BN198" s="4">
        <f t="shared" si="176"/>
        <v>17.425062605299718</v>
      </c>
      <c r="BO198" s="4">
        <f t="shared" si="177"/>
        <v>6.4064369495581324E-3</v>
      </c>
      <c r="BP198" s="4">
        <f t="shared" si="178"/>
        <v>1.7768618851164142</v>
      </c>
    </row>
    <row r="199" spans="1:69" x14ac:dyDescent="0.3">
      <c r="A199" s="9">
        <v>39</v>
      </c>
      <c r="B199" s="9" t="s">
        <v>221</v>
      </c>
      <c r="C199" s="9">
        <v>59</v>
      </c>
      <c r="D199" s="9">
        <v>940.5</v>
      </c>
      <c r="E199" s="9">
        <v>357.5</v>
      </c>
      <c r="G199" s="9">
        <v>908</v>
      </c>
      <c r="H199" s="9">
        <v>327</v>
      </c>
      <c r="M199" s="9">
        <v>943</v>
      </c>
      <c r="N199" s="9">
        <v>405</v>
      </c>
      <c r="P199" s="9">
        <v>890</v>
      </c>
      <c r="Q199" s="9">
        <v>416.5</v>
      </c>
      <c r="S199" s="4">
        <f t="shared" si="150"/>
        <v>67.024415273442514</v>
      </c>
      <c r="T199" s="4">
        <f t="shared" si="151"/>
        <v>25.477116916805635</v>
      </c>
      <c r="V199" s="4">
        <f t="shared" si="152"/>
        <v>64.708313735551087</v>
      </c>
      <c r="W199" s="4">
        <f t="shared" si="153"/>
        <v>23.303544704322917</v>
      </c>
      <c r="Y199" s="4" t="str">
        <f t="shared" si="154"/>
        <v>nan</v>
      </c>
      <c r="Z199" s="4" t="str">
        <f t="shared" si="155"/>
        <v>nan</v>
      </c>
      <c r="AB199" s="4">
        <f t="shared" si="156"/>
        <v>67.202576930203392</v>
      </c>
      <c r="AC199" s="4">
        <f t="shared" si="157"/>
        <v>28.862188395262326</v>
      </c>
      <c r="AE199" s="4">
        <f t="shared" si="158"/>
        <v>63.425549806872766</v>
      </c>
      <c r="AF199" s="4">
        <f t="shared" si="159"/>
        <v>29.681732016362368</v>
      </c>
      <c r="AH199" s="37">
        <f t="shared" si="160"/>
        <v>3.1762780886912356</v>
      </c>
      <c r="AI199" s="37">
        <f t="shared" si="161"/>
        <v>3.3897567007383804</v>
      </c>
      <c r="AJ199" s="37">
        <f t="shared" si="162"/>
        <v>5.5344937240807104</v>
      </c>
      <c r="AL199" s="20">
        <v>0.46400000000000002</v>
      </c>
      <c r="AM199" s="37">
        <f t="shared" si="163"/>
        <v>43.181697035548083</v>
      </c>
      <c r="AN199" s="37" t="str">
        <f t="shared" si="164"/>
        <v>nan</v>
      </c>
      <c r="AO199" s="37">
        <f t="shared" si="165"/>
        <v>43.181697035548083</v>
      </c>
      <c r="AP199" s="37">
        <f t="shared" si="166"/>
        <v>86.987212495816678</v>
      </c>
      <c r="AQ199" s="37">
        <f t="shared" si="167"/>
        <v>-49.438716367704686</v>
      </c>
      <c r="AS199" s="19">
        <v>0.46400000000000002</v>
      </c>
      <c r="AT199" s="4">
        <f t="shared" si="182"/>
        <v>43.181697035548083</v>
      </c>
      <c r="AU199" s="11">
        <v>44.434915735911716</v>
      </c>
      <c r="AV199" s="11">
        <v>-107.12419664569289</v>
      </c>
      <c r="AW199" s="11">
        <v>-192260.96376494836</v>
      </c>
      <c r="AX199" s="4">
        <f t="shared" si="170"/>
        <v>-1.8696699400212065</v>
      </c>
      <c r="AY199" s="4">
        <f t="shared" si="171"/>
        <v>-3355.5868407558628</v>
      </c>
      <c r="BA199" s="4">
        <f t="shared" si="183"/>
        <v>86.987212495816678</v>
      </c>
      <c r="BB199" s="11">
        <v>81.511935054743418</v>
      </c>
      <c r="BC199" s="11">
        <v>-197.89092077348943</v>
      </c>
      <c r="BD199" s="11">
        <v>-234033.11117217224</v>
      </c>
      <c r="BE199" s="4">
        <f t="shared" si="172"/>
        <v>-3.4538481273006343</v>
      </c>
      <c r="BF199" s="4">
        <f t="shared" si="173"/>
        <v>-4084.6483486403322</v>
      </c>
      <c r="BH199" s="4">
        <f t="shared" si="181"/>
        <v>-49.438716367704686</v>
      </c>
      <c r="BI199" s="11">
        <v>-51.107287163777464</v>
      </c>
      <c r="BJ199" s="11">
        <v>-209.19488019660969</v>
      </c>
      <c r="BK199" s="11">
        <v>10697.54397618236</v>
      </c>
      <c r="BL199" s="4">
        <f t="shared" si="174"/>
        <v>-3.6511394377459219</v>
      </c>
      <c r="BM199" s="4">
        <f t="shared" si="175"/>
        <v>186.70736426126808</v>
      </c>
      <c r="BN199" s="4">
        <f t="shared" si="176"/>
        <v>4.0618638614107043</v>
      </c>
      <c r="BO199" s="4">
        <f t="shared" si="177"/>
        <v>1.491791840447532E-3</v>
      </c>
      <c r="BP199" s="4">
        <f t="shared" si="178"/>
        <v>0.41419484344792801</v>
      </c>
    </row>
    <row r="200" spans="1:69" x14ac:dyDescent="0.3">
      <c r="A200" s="9">
        <v>33</v>
      </c>
      <c r="B200" s="9" t="s">
        <v>215</v>
      </c>
      <c r="C200" s="9">
        <v>60</v>
      </c>
      <c r="D200" s="9">
        <v>936</v>
      </c>
      <c r="E200" s="9">
        <v>354</v>
      </c>
      <c r="G200" s="9">
        <v>902</v>
      </c>
      <c r="H200" s="9">
        <v>331.5</v>
      </c>
      <c r="M200" s="9">
        <v>949.5</v>
      </c>
      <c r="N200" s="9">
        <v>397</v>
      </c>
      <c r="P200" s="9">
        <v>889.5</v>
      </c>
      <c r="Q200" s="9">
        <v>416.5</v>
      </c>
      <c r="S200" s="4">
        <f t="shared" si="150"/>
        <v>66.703724291272934</v>
      </c>
      <c r="T200" s="4">
        <f t="shared" si="151"/>
        <v>25.227690597340402</v>
      </c>
      <c r="V200" s="4">
        <f t="shared" si="152"/>
        <v>64.28072575932498</v>
      </c>
      <c r="W200" s="4">
        <f t="shared" si="153"/>
        <v>23.624235686492497</v>
      </c>
      <c r="Y200" s="4" t="str">
        <f t="shared" si="154"/>
        <v>nan</v>
      </c>
      <c r="Z200" s="4" t="str">
        <f t="shared" si="155"/>
        <v>nan</v>
      </c>
      <c r="AB200" s="4">
        <f t="shared" si="156"/>
        <v>67.665797237781675</v>
      </c>
      <c r="AC200" s="4">
        <f t="shared" si="157"/>
        <v>28.292071093627516</v>
      </c>
      <c r="AE200" s="4">
        <f t="shared" si="158"/>
        <v>63.389917475520591</v>
      </c>
      <c r="AF200" s="4">
        <f t="shared" si="159"/>
        <v>29.681732016362368</v>
      </c>
      <c r="AH200" s="37">
        <f t="shared" si="160"/>
        <v>2.9055102025193791</v>
      </c>
      <c r="AI200" s="37">
        <f t="shared" si="161"/>
        <v>3.2118549438648181</v>
      </c>
      <c r="AJ200" s="37">
        <f t="shared" si="162"/>
        <v>5.5515583915230406</v>
      </c>
      <c r="AL200" s="20">
        <v>0.47200000000000003</v>
      </c>
      <c r="AM200" s="37">
        <f t="shared" si="163"/>
        <v>33.495184673741086</v>
      </c>
      <c r="AN200" s="37" t="str">
        <f t="shared" si="164"/>
        <v>nan</v>
      </c>
      <c r="AO200" s="37">
        <f t="shared" si="165"/>
        <v>33.495184673741086</v>
      </c>
      <c r="AP200" s="37">
        <f t="shared" si="166"/>
        <v>72.57013718233226</v>
      </c>
      <c r="AQ200" s="37">
        <f t="shared" si="167"/>
        <v>-53.350752532331406</v>
      </c>
      <c r="AS200" s="19">
        <v>0.47200000000000003</v>
      </c>
      <c r="AT200" s="4">
        <f t="shared" si="182"/>
        <v>33.495184673741086</v>
      </c>
      <c r="AU200" s="11">
        <v>35.968173612735363</v>
      </c>
      <c r="AV200" s="11">
        <v>-1034.5605958903741</v>
      </c>
      <c r="AW200" s="11">
        <v>-32566.665027557763</v>
      </c>
      <c r="AX200" s="4">
        <f t="shared" si="170"/>
        <v>-18.056488709681545</v>
      </c>
      <c r="AY200" s="4">
        <f t="shared" si="171"/>
        <v>-568.39553112497299</v>
      </c>
      <c r="BA200" s="4">
        <f t="shared" si="183"/>
        <v>72.57013718233226</v>
      </c>
      <c r="BB200" s="11">
        <v>72.100815226217492</v>
      </c>
      <c r="BC200" s="11">
        <v>-1538.5877739704272</v>
      </c>
      <c r="BD200" s="11">
        <v>-86312.309623877736</v>
      </c>
      <c r="BE200" s="4">
        <f t="shared" si="172"/>
        <v>-26.853422486714262</v>
      </c>
      <c r="BF200" s="4">
        <f t="shared" si="173"/>
        <v>-1506.4339879374554</v>
      </c>
      <c r="BH200" s="4">
        <f t="shared" si="181"/>
        <v>-53.350752532331406</v>
      </c>
      <c r="BI200" s="11">
        <v>-53.007964214769416</v>
      </c>
      <c r="BJ200" s="11">
        <v>-207.71133043458352</v>
      </c>
      <c r="BK200" s="11">
        <v>9831.187842621046</v>
      </c>
      <c r="BL200" s="4">
        <f t="shared" si="174"/>
        <v>-3.6252466097813865</v>
      </c>
      <c r="BM200" s="4">
        <f t="shared" si="175"/>
        <v>171.5865972357754</v>
      </c>
      <c r="BN200" s="4">
        <f t="shared" si="176"/>
        <v>3.7343350481803985</v>
      </c>
      <c r="BO200" s="4">
        <f t="shared" si="177"/>
        <v>1.3709769119138453E-3</v>
      </c>
      <c r="BP200" s="4">
        <f t="shared" si="178"/>
        <v>0.38079619934036885</v>
      </c>
    </row>
    <row r="201" spans="1:69" x14ac:dyDescent="0.3">
      <c r="A201" s="9">
        <v>51</v>
      </c>
      <c r="B201" s="9" t="s">
        <v>233</v>
      </c>
      <c r="C201" s="9">
        <v>61</v>
      </c>
      <c r="D201" s="9">
        <v>933</v>
      </c>
      <c r="E201" s="9">
        <v>352.5</v>
      </c>
      <c r="G201" s="9">
        <v>893.5</v>
      </c>
      <c r="H201" s="9">
        <v>332.5</v>
      </c>
      <c r="M201" s="9">
        <v>959.5</v>
      </c>
      <c r="N201" s="9">
        <v>390</v>
      </c>
      <c r="P201" s="9">
        <v>889</v>
      </c>
      <c r="Q201" s="9">
        <v>417</v>
      </c>
      <c r="S201" s="4">
        <f t="shared" si="150"/>
        <v>66.489930303159881</v>
      </c>
      <c r="T201" s="4">
        <f t="shared" si="151"/>
        <v>25.120793603283875</v>
      </c>
      <c r="V201" s="4">
        <f t="shared" si="152"/>
        <v>63.674976126337995</v>
      </c>
      <c r="W201" s="4">
        <f t="shared" si="153"/>
        <v>23.695500349196848</v>
      </c>
      <c r="Y201" s="4" t="str">
        <f t="shared" si="154"/>
        <v>nan</v>
      </c>
      <c r="Z201" s="4" t="str">
        <f t="shared" si="155"/>
        <v>nan</v>
      </c>
      <c r="AB201" s="4">
        <f t="shared" si="156"/>
        <v>68.378443864825186</v>
      </c>
      <c r="AC201" s="4">
        <f t="shared" si="157"/>
        <v>27.793218454697055</v>
      </c>
      <c r="AE201" s="4">
        <f t="shared" si="158"/>
        <v>63.354285144168415</v>
      </c>
      <c r="AF201" s="4">
        <f t="shared" si="159"/>
        <v>29.717364347714543</v>
      </c>
      <c r="AH201" s="37">
        <f t="shared" si="160"/>
        <v>3.155222318276949</v>
      </c>
      <c r="AI201" s="37">
        <f t="shared" si="161"/>
        <v>3.2723597080768081</v>
      </c>
      <c r="AJ201" s="37">
        <f t="shared" si="162"/>
        <v>5.5642369801853802</v>
      </c>
      <c r="AL201" s="20">
        <v>0.48</v>
      </c>
      <c r="AM201" s="37">
        <f t="shared" si="163"/>
        <v>26.854421340518531</v>
      </c>
      <c r="AN201" s="37" t="str">
        <f t="shared" si="164"/>
        <v>nan</v>
      </c>
      <c r="AO201" s="37">
        <f t="shared" si="165"/>
        <v>26.854421340518531</v>
      </c>
      <c r="AP201" s="37">
        <f t="shared" si="166"/>
        <v>54.752424941653892</v>
      </c>
      <c r="AQ201" s="37">
        <f t="shared" si="167"/>
        <v>-55.699343374304149</v>
      </c>
      <c r="AS201" s="19">
        <v>0.48</v>
      </c>
      <c r="AT201" s="4">
        <f t="shared" si="182"/>
        <v>26.854421340518531</v>
      </c>
      <c r="AU201" s="11">
        <v>27.881945415441866</v>
      </c>
      <c r="AV201" s="11">
        <v>-628.19086183595448</v>
      </c>
      <c r="AW201" s="11">
        <v>59017.090295567403</v>
      </c>
      <c r="AX201" s="4">
        <f t="shared" si="170"/>
        <v>-10.963998869978196</v>
      </c>
      <c r="AY201" s="4">
        <f t="shared" si="171"/>
        <v>1030.0425406044449</v>
      </c>
      <c r="BA201" s="4">
        <f t="shared" si="183"/>
        <v>54.752424941653892</v>
      </c>
      <c r="BB201" s="11">
        <v>56.894529501952618</v>
      </c>
      <c r="BC201" s="11">
        <v>-1578.8879403493688</v>
      </c>
      <c r="BD201" s="11">
        <v>47946.396842446273</v>
      </c>
      <c r="BE201" s="4">
        <f t="shared" si="172"/>
        <v>-27.556793079128315</v>
      </c>
      <c r="BF201" s="4">
        <f t="shared" si="173"/>
        <v>836.82248936850056</v>
      </c>
      <c r="BH201" s="4">
        <f t="shared" si="181"/>
        <v>-55.699343374304149</v>
      </c>
      <c r="BI201" s="11">
        <v>-54.430668608582941</v>
      </c>
      <c r="BJ201" s="11">
        <v>-51.895867243371093</v>
      </c>
      <c r="BK201" s="11">
        <v>19982.043043975013</v>
      </c>
      <c r="BL201" s="4">
        <f t="shared" si="174"/>
        <v>-0.90575375157469895</v>
      </c>
      <c r="BM201" s="4">
        <f t="shared" si="175"/>
        <v>348.75244239259411</v>
      </c>
      <c r="BN201" s="4">
        <f t="shared" si="176"/>
        <v>7.5679489387509715</v>
      </c>
      <c r="BO201" s="4">
        <f t="shared" si="177"/>
        <v>2.7865320147168267E-3</v>
      </c>
      <c r="BP201" s="4">
        <f t="shared" si="178"/>
        <v>0.77171602320005095</v>
      </c>
    </row>
    <row r="202" spans="1:69" x14ac:dyDescent="0.3">
      <c r="A202" s="9">
        <v>61</v>
      </c>
      <c r="B202" s="9" t="s">
        <v>243</v>
      </c>
      <c r="C202" s="9">
        <v>62</v>
      </c>
      <c r="D202" s="9">
        <v>929</v>
      </c>
      <c r="E202" s="9">
        <v>350.5</v>
      </c>
      <c r="G202" s="9">
        <v>893</v>
      </c>
      <c r="H202" s="9">
        <v>332</v>
      </c>
      <c r="M202" s="9">
        <v>962.5</v>
      </c>
      <c r="N202" s="9">
        <v>384.5</v>
      </c>
      <c r="P202" s="9">
        <v>882.5</v>
      </c>
      <c r="Q202" s="9">
        <v>412</v>
      </c>
      <c r="S202" s="4">
        <f t="shared" si="150"/>
        <v>66.204871652342476</v>
      </c>
      <c r="T202" s="4">
        <f t="shared" si="151"/>
        <v>24.978264277875173</v>
      </c>
      <c r="V202" s="4">
        <f t="shared" si="152"/>
        <v>63.63934379498582</v>
      </c>
      <c r="W202" s="4">
        <f t="shared" si="153"/>
        <v>23.659868017844673</v>
      </c>
      <c r="Y202" s="4" t="str">
        <f t="shared" si="154"/>
        <v>nan</v>
      </c>
      <c r="Z202" s="4" t="str">
        <f t="shared" si="155"/>
        <v>nan</v>
      </c>
      <c r="AB202" s="4">
        <f t="shared" si="156"/>
        <v>68.59223785293824</v>
      </c>
      <c r="AC202" s="4">
        <f t="shared" si="157"/>
        <v>27.401262809823123</v>
      </c>
      <c r="AE202" s="4">
        <f t="shared" si="158"/>
        <v>62.891064836590132</v>
      </c>
      <c r="AF202" s="4">
        <f t="shared" si="159"/>
        <v>29.361041034192787</v>
      </c>
      <c r="AH202" s="37">
        <f t="shared" si="160"/>
        <v>2.8844586815094866</v>
      </c>
      <c r="AI202" s="37">
        <f t="shared" si="161"/>
        <v>3.4015348390938138</v>
      </c>
      <c r="AJ202" s="37">
        <f t="shared" si="162"/>
        <v>5.4945470885091741</v>
      </c>
      <c r="AL202" s="20">
        <v>0.48799999999999999</v>
      </c>
      <c r="AM202" s="37">
        <f t="shared" si="163"/>
        <v>27.198127948509054</v>
      </c>
      <c r="AN202" s="37" t="str">
        <f t="shared" si="164"/>
        <v>nan</v>
      </c>
      <c r="AO202" s="37">
        <f t="shared" si="165"/>
        <v>27.198127948509054</v>
      </c>
      <c r="AP202" s="37">
        <f t="shared" si="166"/>
        <v>45.424405419361605</v>
      </c>
      <c r="AQ202" s="37">
        <f t="shared" si="167"/>
        <v>-52.907162702958452</v>
      </c>
      <c r="AS202" s="19">
        <v>0.48799999999999999</v>
      </c>
      <c r="AT202" s="4">
        <f t="shared" si="182"/>
        <v>27.198127948509054</v>
      </c>
      <c r="AU202" s="11">
        <v>25.917119345960653</v>
      </c>
      <c r="AV202" s="11">
        <v>-90.287106310713767</v>
      </c>
      <c r="AW202" s="11">
        <v>42359.644928198533</v>
      </c>
      <c r="AX202" s="4">
        <f t="shared" si="170"/>
        <v>-1.5758072772201057</v>
      </c>
      <c r="AY202" s="4">
        <f t="shared" si="171"/>
        <v>739.3152739727816</v>
      </c>
      <c r="BA202" s="4">
        <f t="shared" si="183"/>
        <v>45.424405419361605</v>
      </c>
      <c r="BB202" s="11">
        <v>46.83860698073714</v>
      </c>
      <c r="BC202" s="11">
        <v>-771.44538805398042</v>
      </c>
      <c r="BD202" s="11">
        <v>90441.51673467645</v>
      </c>
      <c r="BE202" s="4">
        <f t="shared" si="172"/>
        <v>-13.46426202086729</v>
      </c>
      <c r="BF202" s="4">
        <f t="shared" si="173"/>
        <v>1578.5022475176552</v>
      </c>
      <c r="BH202" s="4">
        <f t="shared" si="181"/>
        <v>-52.907162702958452</v>
      </c>
      <c r="BI202" s="11">
        <v>-53.838298130102096</v>
      </c>
      <c r="BJ202" s="11">
        <v>112.00137345455458</v>
      </c>
      <c r="BK202" s="11">
        <v>9588.9348414146116</v>
      </c>
      <c r="BL202" s="4">
        <f t="shared" si="174"/>
        <v>1.9547927335377531</v>
      </c>
      <c r="BM202" s="4">
        <f t="shared" si="175"/>
        <v>167.35848474188532</v>
      </c>
      <c r="BN202" s="4">
        <f t="shared" si="176"/>
        <v>3.6326256355883171</v>
      </c>
      <c r="BO202" s="4">
        <f t="shared" si="177"/>
        <v>1.3371942930876636E-3</v>
      </c>
      <c r="BP202" s="4">
        <f t="shared" si="178"/>
        <v>0.37042472563688367</v>
      </c>
    </row>
    <row r="203" spans="1:69" x14ac:dyDescent="0.3">
      <c r="A203" s="9">
        <v>48</v>
      </c>
      <c r="B203" s="9" t="s">
        <v>230</v>
      </c>
      <c r="C203" s="9">
        <v>63</v>
      </c>
      <c r="D203" s="9">
        <v>926.5</v>
      </c>
      <c r="E203" s="9">
        <v>349</v>
      </c>
      <c r="G203" s="9">
        <v>891.5</v>
      </c>
      <c r="H203" s="9">
        <v>331.5</v>
      </c>
      <c r="M203" s="9">
        <v>960</v>
      </c>
      <c r="N203" s="9">
        <v>382.5</v>
      </c>
      <c r="P203" s="9">
        <v>879.5</v>
      </c>
      <c r="Q203" s="9">
        <v>411</v>
      </c>
      <c r="S203" s="4">
        <f t="shared" si="150"/>
        <v>66.026709995581598</v>
      </c>
      <c r="T203" s="4">
        <f t="shared" si="151"/>
        <v>24.871367283818646</v>
      </c>
      <c r="V203" s="4">
        <f t="shared" si="152"/>
        <v>63.532446800929293</v>
      </c>
      <c r="W203" s="4">
        <f t="shared" si="153"/>
        <v>23.624235686492497</v>
      </c>
      <c r="Y203" s="4" t="str">
        <f t="shared" si="154"/>
        <v>nan</v>
      </c>
      <c r="Z203" s="4" t="str">
        <f t="shared" si="155"/>
        <v>nan</v>
      </c>
      <c r="AB203" s="4">
        <f t="shared" si="156"/>
        <v>68.414076196177362</v>
      </c>
      <c r="AC203" s="4">
        <f t="shared" si="157"/>
        <v>27.258733484414417</v>
      </c>
      <c r="AE203" s="4">
        <f t="shared" si="158"/>
        <v>62.677270848477079</v>
      </c>
      <c r="AF203" s="4">
        <f t="shared" si="159"/>
        <v>29.289776371488436</v>
      </c>
      <c r="AH203" s="37">
        <f t="shared" si="160"/>
        <v>2.7886710285091705</v>
      </c>
      <c r="AI203" s="37">
        <f t="shared" si="161"/>
        <v>3.3762456592336614</v>
      </c>
      <c r="AJ203" s="37">
        <f t="shared" si="162"/>
        <v>5.5444640377731043</v>
      </c>
      <c r="AL203" s="20">
        <v>0.496</v>
      </c>
      <c r="AM203" s="37">
        <f t="shared" si="163"/>
        <v>26.565051177077926</v>
      </c>
      <c r="AN203" s="37" t="str">
        <f t="shared" si="164"/>
        <v>nan</v>
      </c>
      <c r="AO203" s="37">
        <f t="shared" si="165"/>
        <v>26.565051177077926</v>
      </c>
      <c r="AP203" s="37">
        <f t="shared" si="166"/>
        <v>45.000000000000085</v>
      </c>
      <c r="AQ203" s="37">
        <f t="shared" si="167"/>
        <v>-52.835525106488546</v>
      </c>
      <c r="AS203" s="19">
        <v>0.496</v>
      </c>
      <c r="AT203" s="4">
        <f t="shared" si="182"/>
        <v>26.565051177077926</v>
      </c>
      <c r="AU203" s="11">
        <v>26.437351645855927</v>
      </c>
      <c r="AV203" s="11">
        <v>49.563489206824762</v>
      </c>
      <c r="AW203" s="11">
        <v>6708.5045762656719</v>
      </c>
      <c r="AX203" s="4">
        <f t="shared" si="170"/>
        <v>0.86504607543576484</v>
      </c>
      <c r="AY203" s="4">
        <f t="shared" si="171"/>
        <v>117.08549274094304</v>
      </c>
      <c r="BA203" s="4">
        <f t="shared" si="183"/>
        <v>45.000000000000085</v>
      </c>
      <c r="BB203" s="11">
        <v>44.551402706821897</v>
      </c>
      <c r="BC203" s="11">
        <v>-131.82360386268107</v>
      </c>
      <c r="BD203" s="11">
        <v>48910.750459440824</v>
      </c>
      <c r="BE203" s="4">
        <f t="shared" si="172"/>
        <v>-2.3007559192484996</v>
      </c>
      <c r="BF203" s="4">
        <f t="shared" si="173"/>
        <v>853.65363513857176</v>
      </c>
      <c r="BH203" s="4">
        <f t="shared" si="181"/>
        <v>-52.835525106488546</v>
      </c>
      <c r="BI203" s="11">
        <v>-52.638646548193591</v>
      </c>
      <c r="BJ203" s="11">
        <v>101.52709750646214</v>
      </c>
      <c r="BK203" s="11">
        <v>-5340.7807623327517</v>
      </c>
      <c r="BL203" s="4">
        <f t="shared" si="174"/>
        <v>1.7719821314810893</v>
      </c>
      <c r="BM203" s="4">
        <f t="shared" si="175"/>
        <v>-93.214208929879291</v>
      </c>
      <c r="BN203" s="4">
        <f t="shared" si="176"/>
        <v>2.0238955937174818</v>
      </c>
      <c r="BO203" s="4">
        <f t="shared" si="177"/>
        <v>-7.4478152934973551E-4</v>
      </c>
      <c r="BP203" s="4">
        <f t="shared" si="178"/>
        <v>0.2063799150332977</v>
      </c>
    </row>
    <row r="204" spans="1:69" x14ac:dyDescent="0.3">
      <c r="A204" s="9">
        <v>19</v>
      </c>
      <c r="B204" s="9" t="s">
        <v>201</v>
      </c>
      <c r="C204" s="9">
        <v>64</v>
      </c>
      <c r="D204" s="9">
        <v>928.5</v>
      </c>
      <c r="E204" s="9">
        <v>348.5</v>
      </c>
      <c r="G204" s="9">
        <v>891</v>
      </c>
      <c r="H204" s="9">
        <v>330</v>
      </c>
      <c r="M204" s="9">
        <v>959</v>
      </c>
      <c r="N204" s="9">
        <v>384</v>
      </c>
      <c r="P204" s="9">
        <v>878.5</v>
      </c>
      <c r="Q204" s="9">
        <v>411.5</v>
      </c>
      <c r="S204" s="4">
        <f t="shared" si="150"/>
        <v>66.1692393209903</v>
      </c>
      <c r="T204" s="4">
        <f t="shared" si="151"/>
        <v>24.835734952466471</v>
      </c>
      <c r="V204" s="4">
        <f t="shared" si="152"/>
        <v>63.496814469577117</v>
      </c>
      <c r="W204" s="4">
        <f t="shared" si="153"/>
        <v>23.51733869243597</v>
      </c>
      <c r="Y204" s="4" t="str">
        <f t="shared" si="154"/>
        <v>nan</v>
      </c>
      <c r="Z204" s="4" t="str">
        <f t="shared" si="155"/>
        <v>nan</v>
      </c>
      <c r="AB204" s="4">
        <f t="shared" si="156"/>
        <v>68.342811533473011</v>
      </c>
      <c r="AC204" s="4">
        <f t="shared" si="157"/>
        <v>27.365630478470948</v>
      </c>
      <c r="AE204" s="4">
        <f t="shared" si="158"/>
        <v>62.606006185772728</v>
      </c>
      <c r="AF204" s="4">
        <f t="shared" si="159"/>
        <v>29.325408702840612</v>
      </c>
      <c r="AH204" s="37">
        <f t="shared" si="160"/>
        <v>2.9799367921003261</v>
      </c>
      <c r="AI204" s="37">
        <f t="shared" si="161"/>
        <v>3.3353841660855883</v>
      </c>
      <c r="AJ204" s="37">
        <f t="shared" si="162"/>
        <v>5.7318235109527809</v>
      </c>
      <c r="AL204" s="20">
        <v>0.504</v>
      </c>
      <c r="AM204" s="37">
        <f t="shared" si="163"/>
        <v>26.25865955480722</v>
      </c>
      <c r="AN204" s="37" t="str">
        <f t="shared" si="164"/>
        <v>nan</v>
      </c>
      <c r="AO204" s="37">
        <f t="shared" si="165"/>
        <v>26.25865955480722</v>
      </c>
      <c r="AP204" s="37">
        <f t="shared" si="166"/>
        <v>49.332313983188634</v>
      </c>
      <c r="AQ204" s="37">
        <f t="shared" si="167"/>
        <v>-51.562698508937466</v>
      </c>
      <c r="AS204" s="19">
        <v>0.504</v>
      </c>
      <c r="AT204" s="4">
        <f t="shared" si="182"/>
        <v>26.25865955480722</v>
      </c>
      <c r="AU204" s="11">
        <v>26.71013521093608</v>
      </c>
      <c r="AV204" s="11">
        <v>17.048972007726892</v>
      </c>
      <c r="AW204" s="11">
        <v>-2032.1572284213278</v>
      </c>
      <c r="AX204" s="4">
        <f t="shared" si="170"/>
        <v>0.29756069561518239</v>
      </c>
      <c r="AY204" s="4">
        <f t="shared" si="171"/>
        <v>-35.467834554154663</v>
      </c>
      <c r="BA204" s="4">
        <f t="shared" si="183"/>
        <v>49.332313983188634</v>
      </c>
      <c r="BB204" s="11">
        <v>44.72942921875368</v>
      </c>
      <c r="BC204" s="11">
        <v>11.126656467248626</v>
      </c>
      <c r="BD204" s="11">
        <v>8934.390846259812</v>
      </c>
      <c r="BE204" s="4">
        <f t="shared" si="172"/>
        <v>0.19419679009180915</v>
      </c>
      <c r="BF204" s="4">
        <f t="shared" si="173"/>
        <v>155.93453692727627</v>
      </c>
      <c r="BH204" s="4">
        <f t="shared" si="181"/>
        <v>-51.562698508937466</v>
      </c>
      <c r="BI204" s="11">
        <v>-52.213864492842248</v>
      </c>
      <c r="BJ204" s="11">
        <v>26.548877198454967</v>
      </c>
      <c r="BK204" s="11">
        <v>-4686.1385466708107</v>
      </c>
      <c r="BL204" s="4">
        <f t="shared" si="174"/>
        <v>0.46336531982068718</v>
      </c>
      <c r="BM204" s="4">
        <f t="shared" si="175"/>
        <v>-81.788546844027621</v>
      </c>
      <c r="BN204" s="4">
        <f t="shared" si="176"/>
        <v>1.7748175819961429</v>
      </c>
      <c r="BO204" s="4">
        <f t="shared" si="177"/>
        <v>-6.5349048928378065E-4</v>
      </c>
      <c r="BP204" s="4">
        <f t="shared" si="178"/>
        <v>0.18098102634789237</v>
      </c>
    </row>
    <row r="205" spans="1:69" x14ac:dyDescent="0.3">
      <c r="AH205" s="41"/>
      <c r="AI205" s="41"/>
      <c r="AS205" s="21"/>
      <c r="AT205" s="27"/>
      <c r="AU205" s="23">
        <v>30</v>
      </c>
      <c r="AV205" s="25"/>
      <c r="AW205" s="25"/>
      <c r="AX205" s="27">
        <f>IF(ABS(MIN(AX207:AX270))&gt;MAX(AX207:AX270),ABS(MIN(AX207:AX270)),MAX(AX207:AX270))</f>
        <v>81.164286802454924</v>
      </c>
      <c r="AY205" s="27">
        <f>IF(ABS(MIN(AY207:AY270))&gt;MAX(AY207:AY270),ABS(MIN(AY207:AY270)),MAX(AY207:AY270))</f>
        <v>6496.6846924936654</v>
      </c>
      <c r="BA205" s="27"/>
      <c r="BB205" s="11">
        <v>30</v>
      </c>
      <c r="BE205" s="27">
        <f>IF(ABS(MIN(BE207:BE270))&gt;MAX(BE207:BE270),ABS(MIN(BE207:BE270)),MAX(BE207:BE270))</f>
        <v>74.808316462552511</v>
      </c>
      <c r="BF205" s="27">
        <f>IF(ABS(MIN(BF207:BF270))&gt;MAX(BF207:BF270),ABS(MIN(BF207:BF270)),MAX(BF207:BF270))</f>
        <v>7976.1110484652218</v>
      </c>
      <c r="BH205" s="27"/>
      <c r="BI205" s="11">
        <v>30</v>
      </c>
      <c r="BL205" s="27">
        <f>IF(ABS(MIN(BL207:BL270))&gt;MAX(BL207:BL270),ABS(MIN(BL207:BL270)),MAX(BL207:BL270))</f>
        <v>40.226561479239571</v>
      </c>
      <c r="BM205" s="27">
        <f>IF(ABS(MIN(BM207:BM270))&gt;MAX(BM207:BM270),ABS(MIN(BM207:BM270)),MAX(BM207:BM270))</f>
        <v>2615.0296324803676</v>
      </c>
      <c r="BN205" s="28"/>
      <c r="BO205" s="27">
        <f>IF(ABS(MIN(BO207:BO270))&gt;MAX(BO207:BO270),ABS(MIN(BO207:BO270)),MAX(BO207:BO270))</f>
        <v>2.0894086763518137E-2</v>
      </c>
      <c r="BP205" s="27">
        <f>IF(ABS(MIN(BP207:BP270))&gt;MAX(BP207:BP270),ABS(MIN(BP207:BP270)),MAX(BP207:BP270))</f>
        <v>5.8223254146417016</v>
      </c>
      <c r="BQ205" s="8"/>
    </row>
    <row r="206" spans="1:69" ht="16.2" x14ac:dyDescent="0.3">
      <c r="A206" s="1" t="s">
        <v>256</v>
      </c>
      <c r="AS206" s="19" t="s">
        <v>322</v>
      </c>
      <c r="AT206" s="4" t="s">
        <v>321</v>
      </c>
      <c r="AU206" s="11" t="s">
        <v>323</v>
      </c>
      <c r="AV206" s="11" t="s">
        <v>99</v>
      </c>
      <c r="AW206" s="11" t="s">
        <v>100</v>
      </c>
      <c r="AX206" s="31" t="s">
        <v>108</v>
      </c>
      <c r="AY206" s="31" t="s">
        <v>109</v>
      </c>
      <c r="BA206" s="4" t="s">
        <v>324</v>
      </c>
      <c r="BB206" s="11" t="s">
        <v>325</v>
      </c>
      <c r="BC206" s="11" t="s">
        <v>99</v>
      </c>
      <c r="BD206" s="11" t="s">
        <v>100</v>
      </c>
      <c r="BE206" s="31" t="s">
        <v>108</v>
      </c>
      <c r="BF206" s="31" t="s">
        <v>109</v>
      </c>
      <c r="BH206" s="4" t="s">
        <v>327</v>
      </c>
      <c r="BI206" s="11" t="s">
        <v>326</v>
      </c>
      <c r="BJ206" s="11" t="s">
        <v>99</v>
      </c>
      <c r="BK206" s="11" t="s">
        <v>100</v>
      </c>
      <c r="BL206" s="31" t="s">
        <v>108</v>
      </c>
      <c r="BM206" s="31" t="s">
        <v>109</v>
      </c>
      <c r="BN206" s="27" t="s">
        <v>415</v>
      </c>
      <c r="BO206" s="30" t="s">
        <v>106</v>
      </c>
      <c r="BP206" s="27" t="s">
        <v>107</v>
      </c>
    </row>
    <row r="207" spans="1:69" x14ac:dyDescent="0.3">
      <c r="A207" s="9">
        <v>60</v>
      </c>
      <c r="B207" s="9" t="s">
        <v>316</v>
      </c>
      <c r="C207" s="9">
        <v>1</v>
      </c>
      <c r="D207" s="9">
        <v>892.66700000000003</v>
      </c>
      <c r="E207" s="9">
        <v>408</v>
      </c>
      <c r="G207" s="9">
        <v>862.66700000000003</v>
      </c>
      <c r="H207" s="9">
        <v>384.66699999999997</v>
      </c>
      <c r="J207" s="9">
        <v>910</v>
      </c>
      <c r="K207" s="9">
        <v>373.33300000000003</v>
      </c>
      <c r="M207" s="9">
        <v>923.33299999999997</v>
      </c>
      <c r="N207" s="9">
        <v>442</v>
      </c>
      <c r="P207" s="9">
        <v>836</v>
      </c>
      <c r="Q207" s="9">
        <v>438</v>
      </c>
      <c r="S207" s="4">
        <f t="shared" ref="S207:S270" si="184">IF(D207="","nan",D207/14.0322)</f>
        <v>63.615612662305274</v>
      </c>
      <c r="T207" s="4">
        <f t="shared" ref="T207:T270" si="185">IF(E207="","nan",E207/14.0322)</f>
        <v>29.075982383375379</v>
      </c>
      <c r="V207" s="4">
        <f t="shared" ref="V207:V270" si="186">IF(G207="","nan",G207/14.0322)</f>
        <v>61.477672781174732</v>
      </c>
      <c r="W207" s="4">
        <f t="shared" ref="W207:W270" si="187">IF(H207="","nan",H207/14.0322)</f>
        <v>27.413164008494746</v>
      </c>
      <c r="Y207" s="4">
        <f t="shared" ref="Y207:Y270" si="188">IF(J207="","nan",J207/14.0322)</f>
        <v>64.850843060959789</v>
      </c>
      <c r="Z207" s="4">
        <f t="shared" ref="Z207:Z270" si="189">IF(K207="","nan",K207/14.0322)</f>
        <v>26.60545032140363</v>
      </c>
      <c r="AB207" s="4">
        <f t="shared" ref="AB207:AB270" si="190">IF(M207="","nan",M207/14.0322)</f>
        <v>65.801014808796907</v>
      </c>
      <c r="AC207" s="4">
        <f t="shared" ref="AC207:AC270" si="191">IF(N207="","nan",N207/14.0322)</f>
        <v>31.49898091532333</v>
      </c>
      <c r="AE207" s="4">
        <f t="shared" ref="AE207:AE270" si="192">IF(P207="","nan",P207/14.0322)</f>
        <v>59.577258020837789</v>
      </c>
      <c r="AF207" s="4">
        <f t="shared" ref="AF207:AF270" si="193">IF(Q207="","nan",Q207/14.0322)</f>
        <v>31.213922264505921</v>
      </c>
      <c r="AH207" s="37">
        <f t="shared" ref="AH207:AH270" si="194">(SQRT(((T207-W207)^2)+((S207-V207)^2)))</f>
        <v>2.7084593190906792</v>
      </c>
      <c r="AI207" s="37">
        <f t="shared" ref="AI207:AI270" si="195">(SQRT(((T207-AC207)^2)+((S207-AB207)^2)))</f>
        <v>3.2629594584843002</v>
      </c>
      <c r="AJ207" s="37">
        <f t="shared" ref="AJ207:AJ270" si="196">(SQRT(((T207-AF207)^2)+((S207-AE207)^2)))</f>
        <v>4.5693648514416596</v>
      </c>
      <c r="AL207" s="20">
        <v>0</v>
      </c>
      <c r="AM207" s="37">
        <f t="shared" ref="AM207:AM270" si="197">IF(V207="nan","nan",(ATAN((T207-W207)/((IF(S207=V207,S207+0.0001,S207))-V207))*(180/PI())))</f>
        <v>37.874586985873407</v>
      </c>
      <c r="AN207" s="37">
        <f t="shared" ref="AN207:AN270" si="198">IF(Y207="nan","nan",(ATAN((T207-Z207)/((IF(S207=Y207,S207+0.0001,S207))-Y207))*(180/PI())))</f>
        <v>-63.435609925527636</v>
      </c>
      <c r="AO207" s="37">
        <f t="shared" ref="AO207:AO270" si="199">IF(AM207="nan",(IF(AN207&lt;0,(AN207+93.46),(AN207-93.46))),AM207)</f>
        <v>37.874586985873407</v>
      </c>
      <c r="AP207" s="37">
        <f t="shared" ref="AP207:AP270" si="200">(ATAN((T207-AC207)/((IF(S207=AB207,S207+0.0001,S207))-AB207))*(180/PI()))</f>
        <v>47.951398594537828</v>
      </c>
      <c r="AQ207" s="37">
        <f t="shared" ref="AQ207:AQ270" si="201">(ATAN((T207-AF207)/((IF(S207=AE207,S207+0.0001,S207))-AE207))*(180/PI()))</f>
        <v>-27.897131663475609</v>
      </c>
      <c r="AS207" s="19">
        <v>0</v>
      </c>
      <c r="AT207" s="4">
        <f t="shared" ref="AT207:AT238" si="202">AO207</f>
        <v>37.874586985873407</v>
      </c>
      <c r="AU207" s="11">
        <v>38.818016413689961</v>
      </c>
      <c r="AV207" s="11">
        <v>392.05426195868296</v>
      </c>
      <c r="AW207" s="11">
        <v>43427.704322866652</v>
      </c>
      <c r="AX207" s="4">
        <f>RADIANS(AV207)</f>
        <v>6.8426377176553705</v>
      </c>
      <c r="AY207" s="4">
        <f>AW207*0.0174532925199433</f>
        <v>757.95642701659779</v>
      </c>
      <c r="BA207" s="4">
        <f t="shared" ref="BA207:BA220" si="203">AP207</f>
        <v>47.951398594537828</v>
      </c>
      <c r="BB207" s="11">
        <v>50.515234131817238</v>
      </c>
      <c r="BC207" s="11">
        <v>728.45049175889687</v>
      </c>
      <c r="BD207" s="11">
        <v>51679.613557244287</v>
      </c>
      <c r="BE207" s="4">
        <f>RADIANS(BC207)</f>
        <v>12.71385951896457</v>
      </c>
      <c r="BF207" s="4">
        <f>BD207*0.0174532925199433</f>
        <v>901.97941273221204</v>
      </c>
      <c r="BH207" s="4">
        <f t="shared" ref="BH207:BH238" si="204">AQ207</f>
        <v>-27.897131663475609</v>
      </c>
      <c r="BI207" s="11">
        <v>-28.074188896197086</v>
      </c>
      <c r="BJ207" s="11">
        <v>80.719114422868785</v>
      </c>
      <c r="BK207" s="11">
        <v>14184.516907884048</v>
      </c>
      <c r="BL207" s="4">
        <f>RADIANS(BJ207)</f>
        <v>1.4088143159731028</v>
      </c>
      <c r="BM207" s="4">
        <f>BK207*0.0174532925199433</f>
        <v>247.56652284738192</v>
      </c>
      <c r="BN207" s="4">
        <f>SQRT(((0.0217*BM207)^2)+((0.0217*(BL207^2))^2))</f>
        <v>5.37236618755332</v>
      </c>
      <c r="BO207" s="4">
        <f>BM207*0.00000799</f>
        <v>1.9780565175505816E-3</v>
      </c>
      <c r="BP207" s="4">
        <f>0.1019716213*BN207</f>
        <v>0.54782889036211191</v>
      </c>
    </row>
    <row r="208" spans="1:69" x14ac:dyDescent="0.3">
      <c r="A208" s="9">
        <v>41</v>
      </c>
      <c r="B208" s="9" t="s">
        <v>297</v>
      </c>
      <c r="C208" s="9">
        <v>2</v>
      </c>
      <c r="D208" s="9">
        <v>896</v>
      </c>
      <c r="E208" s="9">
        <v>404</v>
      </c>
      <c r="G208" s="9">
        <v>868</v>
      </c>
      <c r="H208" s="9">
        <v>375.33300000000003</v>
      </c>
      <c r="J208" s="9">
        <v>916.66700000000003</v>
      </c>
      <c r="K208" s="9">
        <v>377.33300000000003</v>
      </c>
      <c r="M208" s="9">
        <v>918</v>
      </c>
      <c r="N208" s="9">
        <v>442</v>
      </c>
      <c r="P208" s="9">
        <v>830.66700000000003</v>
      </c>
      <c r="Q208" s="9">
        <v>437.33300000000003</v>
      </c>
      <c r="S208" s="4">
        <f t="shared" si="184"/>
        <v>63.853137783098873</v>
      </c>
      <c r="T208" s="4">
        <f t="shared" si="185"/>
        <v>28.790923732557975</v>
      </c>
      <c r="V208" s="4">
        <f t="shared" si="186"/>
        <v>61.857727227377033</v>
      </c>
      <c r="W208" s="4">
        <f t="shared" si="187"/>
        <v>26.747979646812336</v>
      </c>
      <c r="Y208" s="4">
        <f t="shared" si="188"/>
        <v>65.325964567209709</v>
      </c>
      <c r="Z208" s="4">
        <f t="shared" si="189"/>
        <v>26.890508972221038</v>
      </c>
      <c r="AB208" s="4">
        <f t="shared" si="190"/>
        <v>65.420960362594599</v>
      </c>
      <c r="AC208" s="4">
        <f t="shared" si="191"/>
        <v>31.49898091532333</v>
      </c>
      <c r="AE208" s="4">
        <f t="shared" si="192"/>
        <v>59.197203574635488</v>
      </c>
      <c r="AF208" s="4">
        <f t="shared" si="193"/>
        <v>31.166388734482123</v>
      </c>
      <c r="AH208" s="37">
        <f t="shared" si="194"/>
        <v>2.8557457560800512</v>
      </c>
      <c r="AI208" s="37">
        <f t="shared" si="195"/>
        <v>3.1291598466527182</v>
      </c>
      <c r="AJ208" s="37">
        <f t="shared" si="196"/>
        <v>5.226907051871696</v>
      </c>
      <c r="AL208" s="20">
        <v>8.0000000000000002E-3</v>
      </c>
      <c r="AM208" s="37">
        <f t="shared" si="197"/>
        <v>45.674369918800899</v>
      </c>
      <c r="AN208" s="37">
        <f t="shared" si="198"/>
        <v>-52.224215019529822</v>
      </c>
      <c r="AO208" s="37">
        <f t="shared" si="199"/>
        <v>45.674369918800899</v>
      </c>
      <c r="AP208" s="37">
        <f t="shared" si="200"/>
        <v>59.931417178137657</v>
      </c>
      <c r="AQ208" s="37">
        <f t="shared" si="201"/>
        <v>-27.030746652183147</v>
      </c>
      <c r="AS208" s="19">
        <v>8.0000000000000002E-3</v>
      </c>
      <c r="AT208" s="4">
        <f t="shared" si="202"/>
        <v>45.674369918800899</v>
      </c>
      <c r="AU208" s="11">
        <v>45.090884902974139</v>
      </c>
      <c r="AV208" s="11">
        <v>1086.8975641278337</v>
      </c>
      <c r="AW208" s="11">
        <v>56545.099571519546</v>
      </c>
      <c r="AX208" s="4">
        <f t="shared" ref="AX208:AX270" si="205">RADIANS(AV208)</f>
        <v>18.969941125936909</v>
      </c>
      <c r="AY208" s="4">
        <f t="shared" ref="AY208:AY270" si="206">AW208*0.0174532925199433</f>
        <v>986.89816339105118</v>
      </c>
      <c r="BA208" s="4">
        <f t="shared" si="203"/>
        <v>59.931417178137657</v>
      </c>
      <c r="BB208" s="11">
        <v>62.170442553552256</v>
      </c>
      <c r="BC208" s="11">
        <v>1555.3243479492044</v>
      </c>
      <c r="BD208" s="11">
        <v>35023.719141853624</v>
      </c>
      <c r="BE208" s="4">
        <f t="shared" ref="BE208:BE270" si="207">RADIANS(BC208)</f>
        <v>27.145530808147534</v>
      </c>
      <c r="BF208" s="4">
        <f t="shared" ref="BF208:BF270" si="208">BD208*0.0174532925199433</f>
        <v>611.27921531910874</v>
      </c>
      <c r="BH208" s="4">
        <f t="shared" si="204"/>
        <v>-27.030746652183147</v>
      </c>
      <c r="BI208" s="11">
        <v>-26.78268300408795</v>
      </c>
      <c r="BJ208" s="11">
        <v>307.67139572866796</v>
      </c>
      <c r="BK208" s="11">
        <v>29606.610250922447</v>
      </c>
      <c r="BL208" s="4">
        <f t="shared" ref="BL208:BL270" si="209">RADIANS(BJ208)</f>
        <v>5.3698788696716742</v>
      </c>
      <c r="BM208" s="4">
        <f t="shared" ref="BM208:BM270" si="210">BK208*0.0174532925199433</f>
        <v>516.73282923330135</v>
      </c>
      <c r="BN208" s="4">
        <f t="shared" ref="BN208:BN270" si="211">SQRT(((0.0217*BM208)^2)+((0.0217*(BL208^2))^2))</f>
        <v>11.230547914858171</v>
      </c>
      <c r="BO208" s="4">
        <f t="shared" ref="BO208:BO270" si="212">BM208*0.00000799</f>
        <v>4.1286953055740773E-3</v>
      </c>
      <c r="BP208" s="4">
        <f t="shared" ref="BP208:BP270" si="213">0.1019716213*BN208</f>
        <v>1.1451971789654221</v>
      </c>
    </row>
    <row r="209" spans="1:68" x14ac:dyDescent="0.3">
      <c r="A209" s="9">
        <v>23</v>
      </c>
      <c r="B209" s="9" t="s">
        <v>279</v>
      </c>
      <c r="C209" s="9">
        <v>3</v>
      </c>
      <c r="D209" s="9">
        <v>903.33299999999997</v>
      </c>
      <c r="E209" s="9">
        <v>403.33300000000003</v>
      </c>
      <c r="G209" s="9">
        <v>876.66700000000003</v>
      </c>
      <c r="H209" s="9">
        <v>367.33300000000003</v>
      </c>
      <c r="M209" s="9">
        <v>909.33299999999997</v>
      </c>
      <c r="N209" s="9">
        <v>446</v>
      </c>
      <c r="P209" s="9">
        <v>830</v>
      </c>
      <c r="Q209" s="9">
        <v>436</v>
      </c>
      <c r="S209" s="4">
        <f t="shared" si="184"/>
        <v>64.375721554709884</v>
      </c>
      <c r="T209" s="4">
        <f t="shared" si="185"/>
        <v>28.743390202534176</v>
      </c>
      <c r="V209" s="4">
        <f t="shared" si="186"/>
        <v>62.475378059035648</v>
      </c>
      <c r="W209" s="4">
        <f t="shared" si="187"/>
        <v>26.177862345177523</v>
      </c>
      <c r="Y209" s="4" t="str">
        <f t="shared" si="188"/>
        <v>nan</v>
      </c>
      <c r="Z209" s="4" t="str">
        <f t="shared" si="189"/>
        <v>nan</v>
      </c>
      <c r="AB209" s="4">
        <f t="shared" si="190"/>
        <v>64.803309530935991</v>
      </c>
      <c r="AC209" s="4">
        <f t="shared" si="191"/>
        <v>31.784039566140734</v>
      </c>
      <c r="AE209" s="4">
        <f t="shared" si="192"/>
        <v>59.149670044611682</v>
      </c>
      <c r="AF209" s="4">
        <f t="shared" si="193"/>
        <v>31.071392939097219</v>
      </c>
      <c r="AH209" s="37">
        <f t="shared" si="194"/>
        <v>3.1926851690112494</v>
      </c>
      <c r="AI209" s="37">
        <f t="shared" si="195"/>
        <v>3.0705667277905078</v>
      </c>
      <c r="AJ209" s="37">
        <f t="shared" si="196"/>
        <v>5.7211197442148256</v>
      </c>
      <c r="AL209" s="20">
        <v>1.6E-2</v>
      </c>
      <c r="AM209" s="37">
        <f t="shared" si="197"/>
        <v>53.471829752478605</v>
      </c>
      <c r="AN209" s="37" t="str">
        <f t="shared" si="198"/>
        <v>nan</v>
      </c>
      <c r="AO209" s="37">
        <f t="shared" si="199"/>
        <v>53.471829752478605</v>
      </c>
      <c r="AP209" s="37">
        <f t="shared" si="200"/>
        <v>81.995332868594787</v>
      </c>
      <c r="AQ209" s="37">
        <f t="shared" si="201"/>
        <v>-24.011113181826047</v>
      </c>
      <c r="AS209" s="19">
        <v>1.6E-2</v>
      </c>
      <c r="AT209" s="4">
        <f t="shared" si="202"/>
        <v>53.471829752478605</v>
      </c>
      <c r="AU209" s="11">
        <v>56.208378265733124</v>
      </c>
      <c r="AV209" s="11">
        <v>1296.7758980749654</v>
      </c>
      <c r="AW209" s="11">
        <v>-34441.849774456787</v>
      </c>
      <c r="AX209" s="4">
        <f t="shared" si="205"/>
        <v>22.633009081914544</v>
      </c>
      <c r="AY209" s="4">
        <f t="shared" si="206"/>
        <v>-601.12367904153746</v>
      </c>
      <c r="BA209" s="4">
        <f t="shared" si="203"/>
        <v>81.995332868594787</v>
      </c>
      <c r="BB209" s="11">
        <v>75.400424880987586</v>
      </c>
      <c r="BC209" s="11">
        <v>1288.8300246451531</v>
      </c>
      <c r="BD209" s="11">
        <v>-71711.039186032751</v>
      </c>
      <c r="BE209" s="4">
        <f t="shared" si="207"/>
        <v>22.494327428617584</v>
      </c>
      <c r="BF209" s="4">
        <f t="shared" si="208"/>
        <v>-1251.5937438229462</v>
      </c>
      <c r="BH209" s="4">
        <f t="shared" si="204"/>
        <v>-24.011113181826047</v>
      </c>
      <c r="BI209" s="11">
        <v>-23.151446330720685</v>
      </c>
      <c r="BJ209" s="11">
        <v>554.42490093744436</v>
      </c>
      <c r="BK209" s="11">
        <v>26325.221158761564</v>
      </c>
      <c r="BL209" s="4">
        <f t="shared" si="209"/>
        <v>9.6765399764018003</v>
      </c>
      <c r="BM209" s="4">
        <f t="shared" si="210"/>
        <v>459.46178553606626</v>
      </c>
      <c r="BN209" s="4">
        <f t="shared" si="211"/>
        <v>10.17525762042737</v>
      </c>
      <c r="BO209" s="4">
        <f t="shared" si="212"/>
        <v>3.6710996664331692E-3</v>
      </c>
      <c r="BP209" s="4">
        <f t="shared" si="213"/>
        <v>1.0375875167001589</v>
      </c>
    </row>
    <row r="210" spans="1:68" x14ac:dyDescent="0.3">
      <c r="A210" s="9">
        <v>13</v>
      </c>
      <c r="B210" s="9" t="s">
        <v>269</v>
      </c>
      <c r="C210" s="9">
        <v>4</v>
      </c>
      <c r="D210" s="9">
        <v>906.66700000000003</v>
      </c>
      <c r="E210" s="9">
        <v>403.33300000000003</v>
      </c>
      <c r="G210" s="9">
        <v>890.66700000000003</v>
      </c>
      <c r="H210" s="9">
        <v>363.33300000000003</v>
      </c>
      <c r="M210" s="9">
        <v>896</v>
      </c>
      <c r="N210" s="9">
        <v>450</v>
      </c>
      <c r="P210" s="9">
        <v>828</v>
      </c>
      <c r="Q210" s="9">
        <v>426</v>
      </c>
      <c r="S210" s="4">
        <f t="shared" si="184"/>
        <v>64.613317940166198</v>
      </c>
      <c r="T210" s="4">
        <f t="shared" si="185"/>
        <v>28.743390202534176</v>
      </c>
      <c r="V210" s="4">
        <f t="shared" si="186"/>
        <v>63.473083336896572</v>
      </c>
      <c r="W210" s="4">
        <f t="shared" si="187"/>
        <v>25.892803694360119</v>
      </c>
      <c r="Y210" s="4" t="str">
        <f t="shared" si="188"/>
        <v>nan</v>
      </c>
      <c r="Z210" s="4" t="str">
        <f t="shared" si="189"/>
        <v>nan</v>
      </c>
      <c r="AB210" s="4">
        <f t="shared" si="190"/>
        <v>63.853137783098873</v>
      </c>
      <c r="AC210" s="4">
        <f t="shared" si="191"/>
        <v>32.069098216958139</v>
      </c>
      <c r="AE210" s="4">
        <f t="shared" si="192"/>
        <v>59.00714071920298</v>
      </c>
      <c r="AF210" s="4">
        <f t="shared" si="193"/>
        <v>30.358746312053707</v>
      </c>
      <c r="AH210" s="37">
        <f t="shared" si="194"/>
        <v>3.0701756287022746</v>
      </c>
      <c r="AI210" s="37">
        <f t="shared" si="195"/>
        <v>3.4114817408866021</v>
      </c>
      <c r="AJ210" s="37">
        <f t="shared" si="196"/>
        <v>5.8342607409515859</v>
      </c>
      <c r="AL210" s="20">
        <v>2.4E-2</v>
      </c>
      <c r="AM210" s="37">
        <f t="shared" si="197"/>
        <v>68.198590513648142</v>
      </c>
      <c r="AN210" s="37" t="str">
        <f t="shared" si="198"/>
        <v>nan</v>
      </c>
      <c r="AO210" s="37">
        <f t="shared" si="199"/>
        <v>68.198590513648142</v>
      </c>
      <c r="AP210" s="38">
        <f>(ATAN((T210-AC210)/((IF(S210=AB210,S210+0.0001,S210))-AB210))*(180/PI()))*-1</f>
        <v>77.124698406806033</v>
      </c>
      <c r="AQ210" s="37">
        <f t="shared" si="201"/>
        <v>-16.073733741046869</v>
      </c>
      <c r="AS210" s="19">
        <v>2.4E-2</v>
      </c>
      <c r="AT210" s="4">
        <f t="shared" si="202"/>
        <v>68.198590513648142</v>
      </c>
      <c r="AU210" s="11">
        <v>65.839300257670388</v>
      </c>
      <c r="AV210" s="11">
        <v>535.82794156212378</v>
      </c>
      <c r="AW210" s="11">
        <v>-136868.14146353005</v>
      </c>
      <c r="AX210" s="4">
        <f t="shared" si="205"/>
        <v>9.3519618044428281</v>
      </c>
      <c r="AY210" s="4">
        <f t="shared" si="206"/>
        <v>-2388.7997096239701</v>
      </c>
      <c r="BA210" s="4">
        <f t="shared" si="203"/>
        <v>77.124698406806033</v>
      </c>
      <c r="BB210" s="11">
        <v>82.791723927332967</v>
      </c>
      <c r="BC210" s="11">
        <v>407.94766647521487</v>
      </c>
      <c r="BD210" s="11">
        <v>-132664.09472043801</v>
      </c>
      <c r="BE210" s="4">
        <f t="shared" si="207"/>
        <v>7.1200299558201898</v>
      </c>
      <c r="BF210" s="4">
        <f t="shared" si="208"/>
        <v>-2315.4252520492701</v>
      </c>
      <c r="BH210" s="4">
        <f t="shared" si="204"/>
        <v>-16.073733741046869</v>
      </c>
      <c r="BI210" s="11">
        <v>-17.911884167748525</v>
      </c>
      <c r="BJ210" s="11">
        <v>728.87495427494753</v>
      </c>
      <c r="BK210" s="11">
        <v>23588.023128170942</v>
      </c>
      <c r="BL210" s="4">
        <f t="shared" si="209"/>
        <v>12.721267787420953</v>
      </c>
      <c r="BM210" s="4">
        <f t="shared" si="210"/>
        <v>411.68866762315542</v>
      </c>
      <c r="BN210" s="4">
        <f t="shared" si="211"/>
        <v>9.5990734199525551</v>
      </c>
      <c r="BO210" s="4">
        <f t="shared" si="212"/>
        <v>3.2893924543090118E-3</v>
      </c>
      <c r="BP210" s="4">
        <f t="shared" si="213"/>
        <v>0.97883307961029775</v>
      </c>
    </row>
    <row r="211" spans="1:68" x14ac:dyDescent="0.3">
      <c r="A211" s="9">
        <v>24</v>
      </c>
      <c r="B211" s="9" t="s">
        <v>280</v>
      </c>
      <c r="C211" s="9">
        <v>5</v>
      </c>
      <c r="D211" s="9">
        <v>904</v>
      </c>
      <c r="E211" s="9">
        <v>403.33300000000003</v>
      </c>
      <c r="G211" s="9">
        <v>887.33299999999997</v>
      </c>
      <c r="H211" s="9">
        <v>364.66699999999997</v>
      </c>
      <c r="M211" s="9">
        <v>898</v>
      </c>
      <c r="N211" s="9">
        <v>452</v>
      </c>
      <c r="P211" s="9">
        <v>828.66700000000003</v>
      </c>
      <c r="Q211" s="9">
        <v>420</v>
      </c>
      <c r="S211" s="4">
        <f t="shared" si="184"/>
        <v>64.423255084733682</v>
      </c>
      <c r="T211" s="4">
        <f t="shared" si="185"/>
        <v>28.743390202534176</v>
      </c>
      <c r="V211" s="4">
        <f t="shared" si="186"/>
        <v>63.235486951440258</v>
      </c>
      <c r="W211" s="4">
        <f t="shared" si="187"/>
        <v>25.987870754407719</v>
      </c>
      <c r="Y211" s="4" t="str">
        <f t="shared" si="188"/>
        <v>nan</v>
      </c>
      <c r="Z211" s="4" t="str">
        <f t="shared" si="189"/>
        <v>nan</v>
      </c>
      <c r="AB211" s="4">
        <f t="shared" si="190"/>
        <v>63.995667108507575</v>
      </c>
      <c r="AC211" s="4">
        <f t="shared" si="191"/>
        <v>32.211627542366841</v>
      </c>
      <c r="AE211" s="4">
        <f t="shared" si="192"/>
        <v>59.054674249226785</v>
      </c>
      <c r="AF211" s="4">
        <f t="shared" si="193"/>
        <v>29.931158335827597</v>
      </c>
      <c r="AH211" s="37">
        <f t="shared" si="194"/>
        <v>3.0006133652089328</v>
      </c>
      <c r="AI211" s="37">
        <f t="shared" si="195"/>
        <v>3.4944959182724338</v>
      </c>
      <c r="AJ211" s="37">
        <f t="shared" si="196"/>
        <v>5.4984046164173179</v>
      </c>
      <c r="AL211" s="20">
        <v>3.2000000000000001E-2</v>
      </c>
      <c r="AM211" s="37">
        <f t="shared" si="197"/>
        <v>66.681515978402942</v>
      </c>
      <c r="AN211" s="37" t="str">
        <f t="shared" si="198"/>
        <v>nan</v>
      </c>
      <c r="AO211" s="37">
        <f t="shared" si="199"/>
        <v>66.681515978402942</v>
      </c>
      <c r="AP211" s="38">
        <f>(ATAN((T211-AC211)/((IF(S211=AB211,S211+0.0001,S211))-AB211))*(180/PI()))*-1</f>
        <v>82.97165141895583</v>
      </c>
      <c r="AQ211" s="37">
        <f t="shared" si="201"/>
        <v>-12.475404875847396</v>
      </c>
      <c r="AS211" s="19">
        <v>3.2000000000000001E-2</v>
      </c>
      <c r="AT211" s="4">
        <f t="shared" si="202"/>
        <v>66.681515978402942</v>
      </c>
      <c r="AU211" s="11">
        <v>64.78162573793449</v>
      </c>
      <c r="AV211" s="11">
        <v>-893.11446935572178</v>
      </c>
      <c r="AW211" s="11">
        <v>-150060.65756598557</v>
      </c>
      <c r="AX211" s="4">
        <f t="shared" si="205"/>
        <v>-15.587788087459344</v>
      </c>
      <c r="AY211" s="4">
        <f t="shared" si="206"/>
        <v>-2619.0525522341886</v>
      </c>
      <c r="BA211" s="4">
        <f t="shared" si="203"/>
        <v>82.97165141895583</v>
      </c>
      <c r="BB211" s="11">
        <v>81.927587854614615</v>
      </c>
      <c r="BC211" s="11">
        <v>-833.79559170115738</v>
      </c>
      <c r="BD211" s="11">
        <v>-161503.04911348605</v>
      </c>
      <c r="BE211" s="4">
        <f t="shared" si="207"/>
        <v>-14.552478363799505</v>
      </c>
      <c r="BF211" s="4">
        <f t="shared" si="208"/>
        <v>-2818.7599590404411</v>
      </c>
      <c r="BH211" s="4">
        <f t="shared" si="204"/>
        <v>-12.475404875847396</v>
      </c>
      <c r="BI211" s="11">
        <v>-11.489446508406282</v>
      </c>
      <c r="BJ211" s="11">
        <v>931.83328891411509</v>
      </c>
      <c r="BK211" s="11">
        <v>17697.052090974023</v>
      </c>
      <c r="BL211" s="4">
        <f t="shared" si="209"/>
        <v>16.263558971238886</v>
      </c>
      <c r="BM211" s="4">
        <f t="shared" si="210"/>
        <v>308.87182688444381</v>
      </c>
      <c r="BN211" s="4">
        <f t="shared" si="211"/>
        <v>8.8242944694119405</v>
      </c>
      <c r="BO211" s="4">
        <f t="shared" si="212"/>
        <v>2.4678858968067061E-3</v>
      </c>
      <c r="BP211" s="4">
        <f t="shared" si="213"/>
        <v>0.89982761387455878</v>
      </c>
    </row>
    <row r="212" spans="1:68" x14ac:dyDescent="0.3">
      <c r="A212" s="9">
        <v>47</v>
      </c>
      <c r="B212" s="9" t="s">
        <v>303</v>
      </c>
      <c r="C212" s="9">
        <v>6</v>
      </c>
      <c r="D212" s="9">
        <v>900</v>
      </c>
      <c r="E212" s="9">
        <v>405.33300000000003</v>
      </c>
      <c r="G212" s="9">
        <v>872.66700000000003</v>
      </c>
      <c r="H212" s="9">
        <v>372.66699999999997</v>
      </c>
      <c r="M212" s="9">
        <v>911.33299999999997</v>
      </c>
      <c r="N212" s="9">
        <v>444.66699999999997</v>
      </c>
      <c r="P212" s="9">
        <v>827.33299999999997</v>
      </c>
      <c r="Q212" s="9">
        <v>411.33300000000003</v>
      </c>
      <c r="S212" s="4">
        <f t="shared" si="184"/>
        <v>64.138196433916278</v>
      </c>
      <c r="T212" s="4">
        <f t="shared" si="185"/>
        <v>28.885919527942878</v>
      </c>
      <c r="V212" s="4">
        <f t="shared" si="186"/>
        <v>62.190319408218244</v>
      </c>
      <c r="W212" s="4">
        <f t="shared" si="187"/>
        <v>26.557988056042529</v>
      </c>
      <c r="Y212" s="4" t="str">
        <f t="shared" si="188"/>
        <v>nan</v>
      </c>
      <c r="Z212" s="4" t="str">
        <f t="shared" si="189"/>
        <v>nan</v>
      </c>
      <c r="AB212" s="4">
        <f t="shared" si="190"/>
        <v>64.945838856344693</v>
      </c>
      <c r="AC212" s="4">
        <f t="shared" si="191"/>
        <v>31.689043770755831</v>
      </c>
      <c r="AE212" s="4">
        <f t="shared" si="192"/>
        <v>58.959607189179174</v>
      </c>
      <c r="AF212" s="4">
        <f t="shared" si="193"/>
        <v>29.313507504168985</v>
      </c>
      <c r="AH212" s="37">
        <f t="shared" si="194"/>
        <v>3.03537309817201</v>
      </c>
      <c r="AI212" s="37">
        <f t="shared" si="195"/>
        <v>2.9171547444644972</v>
      </c>
      <c r="AJ212" s="37">
        <f t="shared" si="196"/>
        <v>5.19621189359325</v>
      </c>
      <c r="AL212" s="20">
        <v>0.04</v>
      </c>
      <c r="AM212" s="37">
        <f t="shared" si="197"/>
        <v>50.079376258726533</v>
      </c>
      <c r="AN212" s="37" t="str">
        <f t="shared" si="198"/>
        <v>nan</v>
      </c>
      <c r="AO212" s="37">
        <f t="shared" si="199"/>
        <v>50.079376258726533</v>
      </c>
      <c r="AP212" s="37">
        <f t="shared" si="200"/>
        <v>73.927132524393997</v>
      </c>
      <c r="AQ212" s="37">
        <f t="shared" si="201"/>
        <v>-4.7201153769695496</v>
      </c>
      <c r="AS212" s="19">
        <v>0.04</v>
      </c>
      <c r="AT212" s="4">
        <f t="shared" si="202"/>
        <v>50.079376258726533</v>
      </c>
      <c r="AU212" s="11">
        <v>51.549468069248263</v>
      </c>
      <c r="AV212" s="11">
        <v>-1865.1426935336256</v>
      </c>
      <c r="AW212" s="11">
        <v>-44087.462328620546</v>
      </c>
      <c r="AX212" s="4">
        <f t="shared" si="205"/>
        <v>-32.552881021677315</v>
      </c>
      <c r="AY212" s="4">
        <f t="shared" si="206"/>
        <v>-769.47137648339492</v>
      </c>
      <c r="BA212" s="4">
        <f t="shared" si="203"/>
        <v>73.927132524393997</v>
      </c>
      <c r="BB212" s="11">
        <v>69.450993826463801</v>
      </c>
      <c r="BC212" s="11">
        <v>-2176.1012420762936</v>
      </c>
      <c r="BD212" s="11">
        <v>-101049.65333111843</v>
      </c>
      <c r="BE212" s="4">
        <f t="shared" si="207"/>
        <v>-37.980131530969487</v>
      </c>
      <c r="BF212" s="4">
        <f t="shared" si="208"/>
        <v>-1763.6491586268728</v>
      </c>
      <c r="BH212" s="4">
        <f t="shared" si="204"/>
        <v>-4.7201153769695496</v>
      </c>
      <c r="BI212" s="11">
        <v>-3.0025508369673828</v>
      </c>
      <c r="BJ212" s="11">
        <v>1012.0278011795698</v>
      </c>
      <c r="BK212" s="11">
        <v>-25994.74555483105</v>
      </c>
      <c r="BL212" s="4">
        <f t="shared" si="209"/>
        <v>17.663217252302047</v>
      </c>
      <c r="BM212" s="4">
        <f t="shared" si="210"/>
        <v>-453.69389814996208</v>
      </c>
      <c r="BN212" s="4">
        <f t="shared" si="211"/>
        <v>11.948317187070959</v>
      </c>
      <c r="BO212" s="4">
        <f t="shared" si="212"/>
        <v>-3.6250142462181971E-3</v>
      </c>
      <c r="BP212" s="4">
        <f t="shared" si="213"/>
        <v>1.2183892753722811</v>
      </c>
    </row>
    <row r="213" spans="1:68" x14ac:dyDescent="0.3">
      <c r="A213" s="9">
        <v>56</v>
      </c>
      <c r="B213" s="9" t="s">
        <v>312</v>
      </c>
      <c r="C213" s="9">
        <v>7</v>
      </c>
      <c r="D213" s="9">
        <v>891.33299999999997</v>
      </c>
      <c r="E213" s="9">
        <v>405.33300000000003</v>
      </c>
      <c r="G213" s="9">
        <v>864.66700000000003</v>
      </c>
      <c r="H213" s="9">
        <v>386</v>
      </c>
      <c r="J213" s="9">
        <v>918</v>
      </c>
      <c r="K213" s="9">
        <v>376.66699999999997</v>
      </c>
      <c r="M213" s="9">
        <v>924</v>
      </c>
      <c r="N213" s="9">
        <v>438.66699999999997</v>
      </c>
      <c r="P213" s="9">
        <v>830</v>
      </c>
      <c r="Q213" s="9">
        <v>398.66699999999997</v>
      </c>
      <c r="S213" s="7">
        <f t="shared" si="184"/>
        <v>63.520545602257663</v>
      </c>
      <c r="T213" s="7">
        <f t="shared" si="185"/>
        <v>28.885919527942878</v>
      </c>
      <c r="U213" s="40"/>
      <c r="V213" s="7">
        <f t="shared" si="186"/>
        <v>61.620202106583434</v>
      </c>
      <c r="W213" s="7">
        <f t="shared" si="187"/>
        <v>27.50815980387965</v>
      </c>
      <c r="X213" s="40"/>
      <c r="Y213" s="7">
        <f t="shared" si="188"/>
        <v>65.420960362594599</v>
      </c>
      <c r="Z213" s="7">
        <f t="shared" si="189"/>
        <v>26.843046706859937</v>
      </c>
      <c r="AA213" s="40"/>
      <c r="AB213" s="7">
        <f t="shared" si="190"/>
        <v>65.84854833882072</v>
      </c>
      <c r="AC213" s="7">
        <f t="shared" si="191"/>
        <v>31.261455794529724</v>
      </c>
      <c r="AD213" s="40"/>
      <c r="AE213" s="7">
        <f t="shared" si="192"/>
        <v>59.149670044611682</v>
      </c>
      <c r="AF213" s="7">
        <f t="shared" si="193"/>
        <v>28.410869286355666</v>
      </c>
      <c r="AH213" s="37">
        <f t="shared" si="194"/>
        <v>2.3472382194404831</v>
      </c>
      <c r="AI213" s="37">
        <f t="shared" si="195"/>
        <v>3.3260741566168441</v>
      </c>
      <c r="AJ213" s="37">
        <f t="shared" si="196"/>
        <v>4.3966152745560008</v>
      </c>
      <c r="AL213" s="43">
        <v>4.8000000000000001E-2</v>
      </c>
      <c r="AM213" s="37">
        <f t="shared" si="197"/>
        <v>35.942323126412802</v>
      </c>
      <c r="AN213" s="37">
        <f t="shared" si="198"/>
        <v>-47.069008990548319</v>
      </c>
      <c r="AO213" s="37">
        <f t="shared" si="199"/>
        <v>35.942323126412802</v>
      </c>
      <c r="AP213" s="37">
        <f t="shared" si="200"/>
        <v>45.579006136471861</v>
      </c>
      <c r="AQ213" s="37">
        <f t="shared" si="201"/>
        <v>6.2028658412747184</v>
      </c>
      <c r="AS213" s="19">
        <v>4.8000000000000001E-2</v>
      </c>
      <c r="AT213" s="4">
        <f t="shared" si="202"/>
        <v>35.942323126412802</v>
      </c>
      <c r="AU213" s="11">
        <v>34.939341223964092</v>
      </c>
      <c r="AV213" s="11">
        <v>-1598.513900118324</v>
      </c>
      <c r="AW213" s="11">
        <v>100483.32584339092</v>
      </c>
      <c r="AX213" s="4">
        <f t="shared" si="205"/>
        <v>-27.899330695960529</v>
      </c>
      <c r="AY213" s="4">
        <f t="shared" si="206"/>
        <v>1753.7648793214798</v>
      </c>
      <c r="BA213" s="4">
        <f t="shared" si="203"/>
        <v>45.579006136471861</v>
      </c>
      <c r="BB213" s="11">
        <v>47.109966327645715</v>
      </c>
      <c r="BC213" s="11">
        <v>-2450.590121792668</v>
      </c>
      <c r="BD213" s="11">
        <v>85339.459595269291</v>
      </c>
      <c r="BE213" s="4">
        <f t="shared" si="207"/>
        <v>-42.7708662421309</v>
      </c>
      <c r="BF213" s="4">
        <f t="shared" si="208"/>
        <v>1489.454551810117</v>
      </c>
      <c r="BH213" s="4">
        <f t="shared" si="204"/>
        <v>6.2028658412747184</v>
      </c>
      <c r="BI213" s="11">
        <v>4.7029990795666929</v>
      </c>
      <c r="BJ213" s="11">
        <v>515.9173402818717</v>
      </c>
      <c r="BK213" s="11">
        <v>-88684.532923517749</v>
      </c>
      <c r="BL213" s="4">
        <f t="shared" si="209"/>
        <v>9.0044562560506307</v>
      </c>
      <c r="BM213" s="4">
        <f t="shared" si="210"/>
        <v>-1547.8370951086974</v>
      </c>
      <c r="BN213" s="4">
        <f t="shared" si="211"/>
        <v>33.634115728016326</v>
      </c>
      <c r="BO213" s="4">
        <f t="shared" si="212"/>
        <v>-1.2367218389918493E-2</v>
      </c>
      <c r="BP213" s="4">
        <f t="shared" si="213"/>
        <v>3.4297253117776543</v>
      </c>
    </row>
    <row r="214" spans="1:68" x14ac:dyDescent="0.3">
      <c r="A214" s="9">
        <v>61</v>
      </c>
      <c r="B214" s="9" t="s">
        <v>317</v>
      </c>
      <c r="C214" s="9">
        <v>8</v>
      </c>
      <c r="D214" s="9">
        <v>888.66700000000003</v>
      </c>
      <c r="E214" s="9">
        <v>404.66699999999997</v>
      </c>
      <c r="J214" s="9">
        <v>902.66700000000003</v>
      </c>
      <c r="K214" s="9">
        <v>366.66699999999997</v>
      </c>
      <c r="M214" s="9">
        <v>928</v>
      </c>
      <c r="N214" s="9">
        <v>426</v>
      </c>
      <c r="P214" s="9">
        <v>835.33299999999997</v>
      </c>
      <c r="Q214" s="9">
        <v>398</v>
      </c>
      <c r="S214" s="4">
        <f t="shared" si="184"/>
        <v>63.33055401148787</v>
      </c>
      <c r="T214" s="4">
        <f t="shared" si="185"/>
        <v>28.838457262581777</v>
      </c>
      <c r="V214" s="4" t="str">
        <f t="shared" si="186"/>
        <v>nan</v>
      </c>
      <c r="W214" s="4" t="str">
        <f t="shared" si="187"/>
        <v>nan</v>
      </c>
      <c r="Y214" s="4">
        <f t="shared" si="188"/>
        <v>64.328259289348793</v>
      </c>
      <c r="Z214" s="4">
        <f t="shared" si="189"/>
        <v>26.130400079816422</v>
      </c>
      <c r="AB214" s="4">
        <f t="shared" si="190"/>
        <v>66.133606989638125</v>
      </c>
      <c r="AC214" s="4">
        <f t="shared" si="191"/>
        <v>30.358746312053707</v>
      </c>
      <c r="AE214" s="4">
        <f t="shared" si="192"/>
        <v>59.529724490813983</v>
      </c>
      <c r="AF214" s="4">
        <f t="shared" si="193"/>
        <v>28.363335756331868</v>
      </c>
      <c r="AH214" s="37"/>
      <c r="AI214" s="37">
        <f t="shared" si="195"/>
        <v>3.1887904904934223</v>
      </c>
      <c r="AJ214" s="37">
        <f t="shared" si="196"/>
        <v>3.8304106164910396</v>
      </c>
      <c r="AL214" s="20">
        <v>5.6000000000000001E-2</v>
      </c>
      <c r="AM214" s="37" t="str">
        <f t="shared" si="197"/>
        <v>nan</v>
      </c>
      <c r="AN214" s="37">
        <f t="shared" si="198"/>
        <v>-69.775140568831873</v>
      </c>
      <c r="AO214" s="37">
        <f t="shared" si="199"/>
        <v>23.684859431168121</v>
      </c>
      <c r="AP214" s="37">
        <f t="shared" si="200"/>
        <v>28.474031911775679</v>
      </c>
      <c r="AQ214" s="37">
        <f t="shared" si="201"/>
        <v>7.1252807875030042</v>
      </c>
      <c r="AS214" s="19">
        <v>5.6000000000000001E-2</v>
      </c>
      <c r="AT214" s="4">
        <f t="shared" si="202"/>
        <v>23.684859431168121</v>
      </c>
      <c r="AU214" s="11">
        <v>25.9732444525497</v>
      </c>
      <c r="AV214" s="11">
        <v>-257.40940367614076</v>
      </c>
      <c r="AW214" s="11">
        <v>188530.18988735339</v>
      </c>
      <c r="AX214" s="4">
        <f t="shared" si="205"/>
        <v>-4.4926416197438517</v>
      </c>
      <c r="AY214" s="4">
        <f t="shared" si="206"/>
        <v>3290.4725529444349</v>
      </c>
      <c r="BA214" s="4">
        <f t="shared" si="203"/>
        <v>28.474031911775679</v>
      </c>
      <c r="BB214" s="11">
        <v>30.241550015432555</v>
      </c>
      <c r="BC214" s="11">
        <v>-810.66982369747586</v>
      </c>
      <c r="BD214" s="11">
        <v>254350.77306493552</v>
      </c>
      <c r="BE214" s="4">
        <f t="shared" si="207"/>
        <v>-14.148857570082905</v>
      </c>
      <c r="BF214" s="4">
        <f t="shared" si="208"/>
        <v>4439.2584449760343</v>
      </c>
      <c r="BH214" s="4">
        <f t="shared" si="204"/>
        <v>7.1252807875030042</v>
      </c>
      <c r="BI214" s="11">
        <v>5.252126999618703</v>
      </c>
      <c r="BJ214" s="11">
        <v>-406.92479299334275</v>
      </c>
      <c r="BK214" s="11">
        <v>-88373.836782985454</v>
      </c>
      <c r="BL214" s="4">
        <f t="shared" si="209"/>
        <v>-7.1021774457301827</v>
      </c>
      <c r="BM214" s="4">
        <f t="shared" si="210"/>
        <v>-1542.41442448317</v>
      </c>
      <c r="BN214" s="4">
        <f t="shared" si="211"/>
        <v>33.488285826092252</v>
      </c>
      <c r="BO214" s="4">
        <f t="shared" si="212"/>
        <v>-1.2323891251620528E-2</v>
      </c>
      <c r="BP214" s="4">
        <f t="shared" si="213"/>
        <v>3.4148548002444366</v>
      </c>
    </row>
    <row r="215" spans="1:68" x14ac:dyDescent="0.3">
      <c r="A215" s="9">
        <v>43</v>
      </c>
      <c r="B215" s="9" t="s">
        <v>299</v>
      </c>
      <c r="C215" s="9">
        <v>9</v>
      </c>
      <c r="D215" s="9">
        <v>888</v>
      </c>
      <c r="E215" s="9">
        <v>402</v>
      </c>
      <c r="J215" s="9">
        <v>907.33299999999997</v>
      </c>
      <c r="K215" s="9">
        <v>366</v>
      </c>
      <c r="M215" s="9">
        <v>927.33299999999997</v>
      </c>
      <c r="N215" s="9">
        <v>426</v>
      </c>
      <c r="P215" s="9">
        <v>834</v>
      </c>
      <c r="Q215" s="9">
        <v>404.66699999999997</v>
      </c>
      <c r="S215" s="4">
        <f t="shared" si="184"/>
        <v>63.283020481464064</v>
      </c>
      <c r="T215" s="4">
        <f t="shared" si="185"/>
        <v>28.648394407149272</v>
      </c>
      <c r="V215" s="4" t="str">
        <f t="shared" si="186"/>
        <v>nan</v>
      </c>
      <c r="W215" s="4" t="str">
        <f t="shared" si="187"/>
        <v>nan</v>
      </c>
      <c r="Y215" s="4">
        <f t="shared" si="188"/>
        <v>64.660780205527288</v>
      </c>
      <c r="Z215" s="4">
        <f t="shared" si="189"/>
        <v>26.08286654979262</v>
      </c>
      <c r="AB215" s="4">
        <f t="shared" si="190"/>
        <v>66.086073459614312</v>
      </c>
      <c r="AC215" s="4">
        <f t="shared" si="191"/>
        <v>30.358746312053707</v>
      </c>
      <c r="AE215" s="4">
        <f t="shared" si="192"/>
        <v>59.434728695429087</v>
      </c>
      <c r="AF215" s="4">
        <f t="shared" si="193"/>
        <v>28.838457262581777</v>
      </c>
      <c r="AH215" s="37"/>
      <c r="AI215" s="37">
        <f t="shared" si="195"/>
        <v>3.2836579658860949</v>
      </c>
      <c r="AJ215" s="37">
        <f t="shared" si="196"/>
        <v>3.8529824239774872</v>
      </c>
      <c r="AL215" s="20">
        <v>6.4000000000000001E-2</v>
      </c>
      <c r="AM215" s="37" t="str">
        <f t="shared" si="197"/>
        <v>nan</v>
      </c>
      <c r="AN215" s="37">
        <f t="shared" si="198"/>
        <v>-61.76296622441393</v>
      </c>
      <c r="AO215" s="37">
        <f t="shared" si="199"/>
        <v>31.697033775586064</v>
      </c>
      <c r="AP215" s="37">
        <f t="shared" si="200"/>
        <v>31.390483999184767</v>
      </c>
      <c r="AQ215" s="37">
        <f t="shared" si="201"/>
        <v>-2.8274773953065595</v>
      </c>
      <c r="AS215" s="19">
        <v>6.4000000000000001E-2</v>
      </c>
      <c r="AT215" s="4">
        <f t="shared" si="202"/>
        <v>31.697033775586064</v>
      </c>
      <c r="AU215" s="11">
        <v>30.82079056952519</v>
      </c>
      <c r="AV215" s="11">
        <v>1417.9692813545867</v>
      </c>
      <c r="AW215" s="11">
        <v>172099.50242129614</v>
      </c>
      <c r="AX215" s="4">
        <f t="shared" si="205"/>
        <v>24.748232651775378</v>
      </c>
      <c r="AY215" s="4">
        <f t="shared" si="206"/>
        <v>3003.7029582955715</v>
      </c>
      <c r="BA215" s="4">
        <f t="shared" si="203"/>
        <v>31.390483999184767</v>
      </c>
      <c r="BB215" s="11">
        <v>34.139248532410093</v>
      </c>
      <c r="BC215" s="11">
        <v>1619.0224405425158</v>
      </c>
      <c r="BD215" s="11">
        <v>224843.4064340271</v>
      </c>
      <c r="BE215" s="4">
        <f t="shared" si="207"/>
        <v>28.257272251141032</v>
      </c>
      <c r="BF215" s="4">
        <f t="shared" si="208"/>
        <v>3924.257743673576</v>
      </c>
      <c r="BH215" s="4">
        <f t="shared" si="204"/>
        <v>-2.8274773953065595</v>
      </c>
      <c r="BI215" s="11">
        <v>-1.8077979175730399</v>
      </c>
      <c r="BJ215" s="11">
        <v>-898.06411540640772</v>
      </c>
      <c r="BK215" s="11">
        <v>-10799.957003587308</v>
      </c>
      <c r="BL215" s="4">
        <f t="shared" si="209"/>
        <v>-15.674175707852148</v>
      </c>
      <c r="BM215" s="4">
        <f t="shared" si="210"/>
        <v>-188.49480878641961</v>
      </c>
      <c r="BN215" s="4">
        <f t="shared" si="211"/>
        <v>6.7196056603336896</v>
      </c>
      <c r="BO215" s="4">
        <f t="shared" si="212"/>
        <v>-1.5060735222034926E-3</v>
      </c>
      <c r="BP215" s="4">
        <f t="shared" si="213"/>
        <v>0.6852090836808834</v>
      </c>
    </row>
    <row r="216" spans="1:68" x14ac:dyDescent="0.3">
      <c r="A216" s="9">
        <v>38</v>
      </c>
      <c r="B216" s="9" t="s">
        <v>294</v>
      </c>
      <c r="C216" s="9">
        <v>10</v>
      </c>
      <c r="D216" s="9">
        <v>896</v>
      </c>
      <c r="E216" s="9">
        <v>400.66699999999997</v>
      </c>
      <c r="G216" s="9">
        <v>872.66700000000003</v>
      </c>
      <c r="H216" s="9">
        <v>375.33300000000003</v>
      </c>
      <c r="J216" s="9">
        <v>920.66700000000003</v>
      </c>
      <c r="K216" s="9">
        <v>372</v>
      </c>
      <c r="M216" s="9">
        <v>921.33299999999997</v>
      </c>
      <c r="N216" s="9">
        <v>438.66699999999997</v>
      </c>
      <c r="P216" s="9">
        <v>831.33299999999997</v>
      </c>
      <c r="Q216" s="9">
        <v>412.66699999999997</v>
      </c>
      <c r="S216" s="4">
        <f t="shared" si="184"/>
        <v>63.853137783098873</v>
      </c>
      <c r="T216" s="4">
        <f t="shared" si="185"/>
        <v>28.553398611764369</v>
      </c>
      <c r="V216" s="4">
        <f t="shared" si="186"/>
        <v>62.190319408218244</v>
      </c>
      <c r="W216" s="4">
        <f t="shared" si="187"/>
        <v>26.747979646812336</v>
      </c>
      <c r="Y216" s="4">
        <f t="shared" si="188"/>
        <v>65.611023218027114</v>
      </c>
      <c r="Z216" s="4">
        <f t="shared" si="189"/>
        <v>26.51045452601873</v>
      </c>
      <c r="AB216" s="4">
        <f t="shared" si="190"/>
        <v>65.658485483388205</v>
      </c>
      <c r="AC216" s="4">
        <f t="shared" si="191"/>
        <v>31.261455794529724</v>
      </c>
      <c r="AE216" s="4">
        <f t="shared" si="192"/>
        <v>59.244665839996578</v>
      </c>
      <c r="AF216" s="4">
        <f t="shared" si="193"/>
        <v>29.408574564216586</v>
      </c>
      <c r="AH216" s="37">
        <f t="shared" si="194"/>
        <v>2.4544862164716115</v>
      </c>
      <c r="AI216" s="37">
        <f t="shared" si="195"/>
        <v>3.2546664996689003</v>
      </c>
      <c r="AJ216" s="37">
        <f t="shared" si="196"/>
        <v>4.6871462063833249</v>
      </c>
      <c r="AL216" s="20">
        <v>7.2000000000000008E-2</v>
      </c>
      <c r="AM216" s="37">
        <f t="shared" si="197"/>
        <v>47.354456082417485</v>
      </c>
      <c r="AN216" s="37">
        <f t="shared" si="198"/>
        <v>-49.289099915145194</v>
      </c>
      <c r="AO216" s="37">
        <f t="shared" si="199"/>
        <v>47.354456082417485</v>
      </c>
      <c r="AP216" s="37">
        <f t="shared" si="200"/>
        <v>56.310280425506988</v>
      </c>
      <c r="AQ216" s="37">
        <f t="shared" si="201"/>
        <v>-10.512574189396735</v>
      </c>
      <c r="AS216" s="19">
        <v>7.2000000000000008E-2</v>
      </c>
      <c r="AT216" s="4">
        <f t="shared" si="202"/>
        <v>47.354456082417485</v>
      </c>
      <c r="AU216" s="11">
        <v>48.660754031821916</v>
      </c>
      <c r="AV216" s="11">
        <v>2496.1827658532011</v>
      </c>
      <c r="AW216" s="11">
        <v>39803.469277958808</v>
      </c>
      <c r="AX216" s="4">
        <f t="shared" si="205"/>
        <v>43.566607995677039</v>
      </c>
      <c r="AY216" s="4">
        <f t="shared" si="206"/>
        <v>694.70159261679134</v>
      </c>
      <c r="BA216" s="4">
        <f t="shared" si="203"/>
        <v>56.310280425506988</v>
      </c>
      <c r="BB216" s="11">
        <v>56.145910294503842</v>
      </c>
      <c r="BC216" s="11">
        <v>2786.8248501187777</v>
      </c>
      <c r="BD216" s="11">
        <v>28867.141552762867</v>
      </c>
      <c r="BE216" s="4">
        <f t="shared" si="207"/>
        <v>48.639269310970157</v>
      </c>
      <c r="BF216" s="4">
        <f t="shared" si="208"/>
        <v>503.82666573498051</v>
      </c>
      <c r="BH216" s="4">
        <f t="shared" si="204"/>
        <v>-10.512574189396735</v>
      </c>
      <c r="BI216" s="11">
        <v>-9.1168995293759263</v>
      </c>
      <c r="BJ216" s="11">
        <v>-579.72411325826658</v>
      </c>
      <c r="BK216" s="11">
        <v>56972.205863228795</v>
      </c>
      <c r="BL216" s="4">
        <f t="shared" si="209"/>
        <v>-10.118094529561263</v>
      </c>
      <c r="BM216" s="4">
        <f t="shared" si="210"/>
        <v>994.35257443736089</v>
      </c>
      <c r="BN216" s="4">
        <f t="shared" si="211"/>
        <v>21.691512058836246</v>
      </c>
      <c r="BO216" s="4">
        <f t="shared" si="212"/>
        <v>7.9448770697545124E-3</v>
      </c>
      <c r="BP216" s="4">
        <f t="shared" si="213"/>
        <v>2.2119186530880328</v>
      </c>
    </row>
    <row r="217" spans="1:68" x14ac:dyDescent="0.3">
      <c r="A217" s="9">
        <v>3</v>
      </c>
      <c r="B217" s="9" t="s">
        <v>259</v>
      </c>
      <c r="C217" s="9">
        <v>11</v>
      </c>
      <c r="D217" s="9">
        <v>906</v>
      </c>
      <c r="E217" s="9">
        <v>402.66699999999997</v>
      </c>
      <c r="G217" s="9">
        <v>890.66700000000003</v>
      </c>
      <c r="H217" s="9">
        <v>363.33300000000003</v>
      </c>
      <c r="M217" s="9">
        <v>910.66700000000003</v>
      </c>
      <c r="N217" s="9">
        <v>447.33300000000003</v>
      </c>
      <c r="P217" s="9">
        <v>828</v>
      </c>
      <c r="Q217" s="9">
        <v>417.33300000000003</v>
      </c>
      <c r="S217" s="4">
        <f t="shared" si="184"/>
        <v>64.565784410142385</v>
      </c>
      <c r="T217" s="4">
        <f t="shared" si="185"/>
        <v>28.695927937173071</v>
      </c>
      <c r="V217" s="4">
        <f t="shared" si="186"/>
        <v>63.473083336896572</v>
      </c>
      <c r="W217" s="4">
        <f t="shared" si="187"/>
        <v>25.892803694360119</v>
      </c>
      <c r="Y217" s="4" t="str">
        <f t="shared" si="188"/>
        <v>nan</v>
      </c>
      <c r="Z217" s="4" t="str">
        <f t="shared" si="189"/>
        <v>nan</v>
      </c>
      <c r="AB217" s="4">
        <f t="shared" si="190"/>
        <v>64.898376590983602</v>
      </c>
      <c r="AC217" s="4">
        <f t="shared" si="191"/>
        <v>31.879035361525638</v>
      </c>
      <c r="AE217" s="4">
        <f t="shared" si="192"/>
        <v>59.00714071920298</v>
      </c>
      <c r="AF217" s="4">
        <f t="shared" si="193"/>
        <v>29.741095480395096</v>
      </c>
      <c r="AH217" s="37">
        <f t="shared" si="194"/>
        <v>3.008571281541828</v>
      </c>
      <c r="AI217" s="37">
        <f t="shared" si="195"/>
        <v>3.2004359755703828</v>
      </c>
      <c r="AJ217" s="37">
        <f t="shared" si="196"/>
        <v>5.6560494053911174</v>
      </c>
      <c r="AL217" s="20">
        <v>0.08</v>
      </c>
      <c r="AM217" s="37">
        <f t="shared" si="197"/>
        <v>68.703396073857462</v>
      </c>
      <c r="AN217" s="37" t="str">
        <f t="shared" si="198"/>
        <v>nan</v>
      </c>
      <c r="AO217" s="37">
        <f t="shared" si="199"/>
        <v>68.703396073857462</v>
      </c>
      <c r="AP217" s="37">
        <f t="shared" si="200"/>
        <v>84.035001547591804</v>
      </c>
      <c r="AQ217" s="37">
        <f t="shared" si="201"/>
        <v>-10.648746674230662</v>
      </c>
      <c r="AS217" s="19">
        <v>0.08</v>
      </c>
      <c r="AT217" s="4">
        <f t="shared" si="202"/>
        <v>68.703396073857462</v>
      </c>
      <c r="AU217" s="11">
        <v>70.759716720173515</v>
      </c>
      <c r="AV217" s="11">
        <v>2054.8248200509411</v>
      </c>
      <c r="AW217" s="11">
        <v>-154981.44198894111</v>
      </c>
      <c r="AX217" s="4">
        <f t="shared" si="205"/>
        <v>35.863458661588915</v>
      </c>
      <c r="AY217" s="4">
        <f t="shared" si="206"/>
        <v>-2704.936442195612</v>
      </c>
      <c r="BA217" s="4">
        <f t="shared" si="203"/>
        <v>84.035001547591804</v>
      </c>
      <c r="BB217" s="11">
        <v>78.728448252183782</v>
      </c>
      <c r="BC217" s="11">
        <v>2080.8967273245721</v>
      </c>
      <c r="BD217" s="11">
        <v>-138940.33435036353</v>
      </c>
      <c r="BE217" s="4">
        <f t="shared" si="207"/>
        <v>36.318499285788441</v>
      </c>
      <c r="BF217" s="4">
        <f t="shared" si="208"/>
        <v>-2424.9662982356208</v>
      </c>
      <c r="BH217" s="4">
        <f t="shared" si="204"/>
        <v>-10.648746674230662</v>
      </c>
      <c r="BI217" s="11">
        <v>-11.083384170271991</v>
      </c>
      <c r="BJ217" s="11">
        <v>13.491221701806268</v>
      </c>
      <c r="BK217" s="11">
        <v>54565.454981739029</v>
      </c>
      <c r="BL217" s="4">
        <f t="shared" si="209"/>
        <v>0.235466238813032</v>
      </c>
      <c r="BM217" s="4">
        <f t="shared" si="210"/>
        <v>952.34684728008858</v>
      </c>
      <c r="BN217" s="4">
        <f t="shared" si="211"/>
        <v>20.665926621000587</v>
      </c>
      <c r="BO217" s="4">
        <f t="shared" si="212"/>
        <v>7.6092513097679075E-3</v>
      </c>
      <c r="BP217" s="4">
        <f t="shared" si="213"/>
        <v>2.1073380432102602</v>
      </c>
    </row>
    <row r="218" spans="1:68" x14ac:dyDescent="0.3">
      <c r="A218" s="9">
        <v>58</v>
      </c>
      <c r="B218" s="9" t="s">
        <v>314</v>
      </c>
      <c r="C218" s="9">
        <v>12</v>
      </c>
      <c r="D218" s="9">
        <v>904</v>
      </c>
      <c r="E218" s="9">
        <v>405.33300000000003</v>
      </c>
      <c r="G218" s="9">
        <v>902</v>
      </c>
      <c r="H218" s="9">
        <v>358</v>
      </c>
      <c r="M218" s="9">
        <v>906.66700000000003</v>
      </c>
      <c r="N218" s="9">
        <v>449.33300000000003</v>
      </c>
      <c r="P218" s="9">
        <v>830.66700000000003</v>
      </c>
      <c r="Q218" s="9">
        <v>416.66699999999997</v>
      </c>
      <c r="S218" s="4">
        <f t="shared" si="184"/>
        <v>64.423255084733682</v>
      </c>
      <c r="T218" s="4">
        <f t="shared" si="185"/>
        <v>28.885919527942878</v>
      </c>
      <c r="V218" s="4">
        <f t="shared" si="186"/>
        <v>64.28072575932498</v>
      </c>
      <c r="W218" s="4">
        <f t="shared" si="187"/>
        <v>25.51274924815781</v>
      </c>
      <c r="Y218" s="4" t="str">
        <f t="shared" si="188"/>
        <v>nan</v>
      </c>
      <c r="Z218" s="4" t="str">
        <f t="shared" si="189"/>
        <v>nan</v>
      </c>
      <c r="AB218" s="4">
        <f t="shared" si="190"/>
        <v>64.613317940166198</v>
      </c>
      <c r="AC218" s="4">
        <f t="shared" si="191"/>
        <v>32.02156468693434</v>
      </c>
      <c r="AE218" s="4">
        <f t="shared" si="192"/>
        <v>59.197203574635488</v>
      </c>
      <c r="AF218" s="4">
        <f t="shared" si="193"/>
        <v>29.693633215033991</v>
      </c>
      <c r="AH218" s="37">
        <f t="shared" si="194"/>
        <v>3.3761801410805576</v>
      </c>
      <c r="AI218" s="37">
        <f t="shared" si="195"/>
        <v>3.1414000783284122</v>
      </c>
      <c r="AJ218" s="37">
        <f t="shared" si="196"/>
        <v>5.2881013404164205</v>
      </c>
      <c r="AL218" s="20">
        <v>8.7999999999999995E-2</v>
      </c>
      <c r="AM218" s="37">
        <f t="shared" si="197"/>
        <v>87.580473764675673</v>
      </c>
      <c r="AN218" s="37" t="str">
        <f t="shared" si="198"/>
        <v>nan</v>
      </c>
      <c r="AO218" s="37">
        <f t="shared" si="199"/>
        <v>87.580473764675673</v>
      </c>
      <c r="AP218" s="37">
        <f t="shared" si="200"/>
        <v>86.531338270849602</v>
      </c>
      <c r="AQ218" s="37">
        <f t="shared" si="201"/>
        <v>-8.7858467500661046</v>
      </c>
      <c r="AS218" s="19">
        <v>8.7999999999999995E-2</v>
      </c>
      <c r="AT218" s="4">
        <f t="shared" si="202"/>
        <v>87.580473764675673</v>
      </c>
      <c r="AU218" s="11">
        <v>81.53795271422004</v>
      </c>
      <c r="AV218" s="11">
        <v>16.479576250567177</v>
      </c>
      <c r="AW218" s="11">
        <v>-268211.16504101153</v>
      </c>
      <c r="AX218" s="4">
        <f t="shared" si="205"/>
        <v>0.28762286490585931</v>
      </c>
      <c r="AY218" s="4">
        <f t="shared" si="206"/>
        <v>-4681.1679205755645</v>
      </c>
      <c r="BA218" s="4">
        <f t="shared" si="203"/>
        <v>86.531338270849602</v>
      </c>
      <c r="BB218" s="11">
        <v>89.44025951309365</v>
      </c>
      <c r="BC218" s="11">
        <v>563.7793949239732</v>
      </c>
      <c r="BD218" s="11">
        <v>-197776.5065871292</v>
      </c>
      <c r="BE218" s="4">
        <f t="shared" si="207"/>
        <v>9.8398066963247377</v>
      </c>
      <c r="BF218" s="4">
        <f t="shared" si="208"/>
        <v>-3451.8512230376587</v>
      </c>
      <c r="BH218" s="4">
        <f t="shared" si="204"/>
        <v>-8.7858467500661046</v>
      </c>
      <c r="BI218" s="11">
        <v>-8.9010399718942477</v>
      </c>
      <c r="BJ218" s="11">
        <v>293.32320791707849</v>
      </c>
      <c r="BK218" s="11">
        <v>7412.0349336095642</v>
      </c>
      <c r="BL218" s="4">
        <f t="shared" si="209"/>
        <v>5.1194557506649181</v>
      </c>
      <c r="BM218" s="4">
        <f t="shared" si="210"/>
        <v>129.36441386432622</v>
      </c>
      <c r="BN218" s="4">
        <f t="shared" si="211"/>
        <v>2.8642400564053583</v>
      </c>
      <c r="BO218" s="4">
        <f t="shared" si="212"/>
        <v>1.0336216667759664E-3</v>
      </c>
      <c r="BP218" s="4">
        <f t="shared" si="213"/>
        <v>0.29207120234405781</v>
      </c>
    </row>
    <row r="219" spans="1:68" x14ac:dyDescent="0.3">
      <c r="A219" s="9">
        <v>30</v>
      </c>
      <c r="B219" s="9" t="s">
        <v>286</v>
      </c>
      <c r="C219" s="9">
        <v>13</v>
      </c>
      <c r="D219" s="9">
        <v>913.33299999999997</v>
      </c>
      <c r="E219" s="9">
        <v>402.66699999999997</v>
      </c>
      <c r="G219" s="9">
        <v>898.66700000000003</v>
      </c>
      <c r="H219" s="9">
        <v>360.66699999999997</v>
      </c>
      <c r="M219" s="9">
        <v>909.33299999999997</v>
      </c>
      <c r="N219" s="9">
        <v>448</v>
      </c>
      <c r="P219" s="9">
        <v>834</v>
      </c>
      <c r="Q219" s="9">
        <v>411.33300000000003</v>
      </c>
      <c r="S219" s="4">
        <f t="shared" si="184"/>
        <v>65.088368181753395</v>
      </c>
      <c r="T219" s="4">
        <f t="shared" si="185"/>
        <v>28.695927937173071</v>
      </c>
      <c r="V219" s="4">
        <f t="shared" si="186"/>
        <v>64.043200638531388</v>
      </c>
      <c r="W219" s="4">
        <f t="shared" si="187"/>
        <v>25.702812103590311</v>
      </c>
      <c r="Y219" s="4" t="str">
        <f t="shared" si="188"/>
        <v>nan</v>
      </c>
      <c r="Z219" s="4" t="str">
        <f t="shared" si="189"/>
        <v>nan</v>
      </c>
      <c r="AB219" s="4">
        <f t="shared" si="190"/>
        <v>64.803309530935991</v>
      </c>
      <c r="AC219" s="4">
        <f t="shared" si="191"/>
        <v>31.926568891549437</v>
      </c>
      <c r="AE219" s="4">
        <f t="shared" si="192"/>
        <v>59.434728695429087</v>
      </c>
      <c r="AF219" s="4">
        <f t="shared" si="193"/>
        <v>29.313507504168985</v>
      </c>
      <c r="AH219" s="37">
        <f t="shared" si="194"/>
        <v>3.1703497577788706</v>
      </c>
      <c r="AI219" s="37">
        <f t="shared" si="195"/>
        <v>3.2431927803477354</v>
      </c>
      <c r="AJ219" s="37">
        <f t="shared" si="196"/>
        <v>5.6872703437498249</v>
      </c>
      <c r="AL219" s="20">
        <v>9.6000000000000002E-2</v>
      </c>
      <c r="AM219" s="37">
        <f t="shared" si="197"/>
        <v>70.75128473857886</v>
      </c>
      <c r="AN219" s="37" t="str">
        <f t="shared" si="198"/>
        <v>nan</v>
      </c>
      <c r="AO219" s="37">
        <f t="shared" si="199"/>
        <v>70.75128473857886</v>
      </c>
      <c r="AP219" s="38">
        <f>(ATAN((T219-AC219)/((IF(S219=AB219,S219+0.0001,S219))-AB219))*(180/PI()))*-1</f>
        <v>84.957512044865027</v>
      </c>
      <c r="AQ219" s="37">
        <f t="shared" si="201"/>
        <v>-6.2340302834124248</v>
      </c>
      <c r="AS219" s="19">
        <v>9.6000000000000002E-2</v>
      </c>
      <c r="AT219" s="4">
        <f t="shared" si="202"/>
        <v>70.75128473857886</v>
      </c>
      <c r="AU219" s="11">
        <v>71.023389952706395</v>
      </c>
      <c r="AV219" s="11">
        <v>-2236.5540244347922</v>
      </c>
      <c r="AW219" s="11">
        <v>-205892.19583587584</v>
      </c>
      <c r="AX219" s="4">
        <f t="shared" si="205"/>
        <v>-39.035231625116829</v>
      </c>
      <c r="AY219" s="4">
        <f t="shared" si="206"/>
        <v>-3593.4967214969924</v>
      </c>
      <c r="BA219" s="4">
        <f t="shared" si="203"/>
        <v>84.957512044865027</v>
      </c>
      <c r="BB219" s="11">
        <v>87.748918999416702</v>
      </c>
      <c r="BC219" s="11">
        <v>-1083.527528371575</v>
      </c>
      <c r="BD219" s="11">
        <v>-214443.11964652079</v>
      </c>
      <c r="BE219" s="4">
        <f t="shared" si="207"/>
        <v>-18.911122906080259</v>
      </c>
      <c r="BF219" s="4">
        <f t="shared" si="208"/>
        <v>-3742.7384960799272</v>
      </c>
      <c r="BH219" s="4">
        <f t="shared" si="204"/>
        <v>-6.2340302834124248</v>
      </c>
      <c r="BI219" s="11">
        <v>-6.390212620685058</v>
      </c>
      <c r="BJ219" s="11">
        <v>132.08378627240359</v>
      </c>
      <c r="BK219" s="11">
        <v>-48111.998558820051</v>
      </c>
      <c r="BL219" s="4">
        <f t="shared" si="209"/>
        <v>2.3052969589539303</v>
      </c>
      <c r="BM219" s="4">
        <f t="shared" si="210"/>
        <v>-839.71278456617677</v>
      </c>
      <c r="BN219" s="4">
        <f t="shared" si="211"/>
        <v>18.222132348839835</v>
      </c>
      <c r="BO219" s="4">
        <f t="shared" si="212"/>
        <v>-6.7093051486837524E-3</v>
      </c>
      <c r="BP219" s="4">
        <f t="shared" si="213"/>
        <v>1.8581403791543751</v>
      </c>
    </row>
    <row r="220" spans="1:68" x14ac:dyDescent="0.3">
      <c r="A220" s="9">
        <v>10</v>
      </c>
      <c r="B220" s="9" t="s">
        <v>266</v>
      </c>
      <c r="C220" s="9">
        <v>14</v>
      </c>
      <c r="D220" s="9">
        <v>913.33299999999997</v>
      </c>
      <c r="E220" s="9">
        <v>399.33300000000003</v>
      </c>
      <c r="G220" s="9">
        <v>880</v>
      </c>
      <c r="H220" s="9">
        <v>370</v>
      </c>
      <c r="J220" s="9">
        <v>931.33299999999997</v>
      </c>
      <c r="K220" s="9">
        <v>376.66699999999997</v>
      </c>
      <c r="M220" s="9">
        <v>922.66700000000003</v>
      </c>
      <c r="N220" s="9">
        <v>443.33300000000003</v>
      </c>
      <c r="P220" s="9">
        <v>839.33299999999997</v>
      </c>
      <c r="Q220" s="9">
        <v>409.33300000000003</v>
      </c>
      <c r="S220" s="4">
        <f t="shared" si="184"/>
        <v>65.088368181753395</v>
      </c>
      <c r="T220" s="4">
        <f t="shared" si="185"/>
        <v>28.458331551716768</v>
      </c>
      <c r="V220" s="4">
        <f t="shared" si="186"/>
        <v>62.712903179829254</v>
      </c>
      <c r="W220" s="4">
        <f t="shared" si="187"/>
        <v>26.367925200610028</v>
      </c>
      <c r="Y220" s="4">
        <f t="shared" si="188"/>
        <v>66.371132110431716</v>
      </c>
      <c r="Z220" s="4">
        <f t="shared" si="189"/>
        <v>26.843046706859937</v>
      </c>
      <c r="AB220" s="4">
        <f t="shared" si="190"/>
        <v>65.753552543435816</v>
      </c>
      <c r="AC220" s="4">
        <f t="shared" si="191"/>
        <v>31.59397671070823</v>
      </c>
      <c r="AE220" s="4">
        <f t="shared" si="192"/>
        <v>59.814783141631388</v>
      </c>
      <c r="AF220" s="4">
        <f t="shared" si="193"/>
        <v>29.170978178760283</v>
      </c>
      <c r="AH220" s="37">
        <f t="shared" si="194"/>
        <v>3.1642744331226793</v>
      </c>
      <c r="AI220" s="37">
        <f t="shared" si="195"/>
        <v>3.2054236534557239</v>
      </c>
      <c r="AJ220" s="37">
        <f t="shared" si="196"/>
        <v>5.3215189927721891</v>
      </c>
      <c r="AL220" s="20">
        <v>0.10400000000000001</v>
      </c>
      <c r="AM220" s="37">
        <f t="shared" si="197"/>
        <v>41.347738471010281</v>
      </c>
      <c r="AN220" s="37">
        <f t="shared" si="198"/>
        <v>-51.545470086238225</v>
      </c>
      <c r="AO220" s="37">
        <f t="shared" si="199"/>
        <v>41.347738471010281</v>
      </c>
      <c r="AP220" s="37">
        <f t="shared" si="200"/>
        <v>78.023036819896447</v>
      </c>
      <c r="AQ220" s="37">
        <f t="shared" si="201"/>
        <v>-7.6960517220165769</v>
      </c>
      <c r="AS220" s="19">
        <v>0.10400000000000001</v>
      </c>
      <c r="AT220" s="4">
        <f t="shared" si="202"/>
        <v>41.347738471010281</v>
      </c>
      <c r="AU220" s="11">
        <v>45.753086623573509</v>
      </c>
      <c r="AV220" s="11">
        <v>-3277.7957135931188</v>
      </c>
      <c r="AW220" s="11">
        <v>-42008.663531637321</v>
      </c>
      <c r="AX220" s="4">
        <f t="shared" si="205"/>
        <v>-57.208327409956979</v>
      </c>
      <c r="AY220" s="4">
        <f t="shared" si="206"/>
        <v>-733.18949298954055</v>
      </c>
      <c r="BA220" s="4">
        <f t="shared" si="203"/>
        <v>78.023036819896447</v>
      </c>
      <c r="BB220" s="11">
        <v>72.103818235711714</v>
      </c>
      <c r="BC220" s="11">
        <v>-2867.3106823883859</v>
      </c>
      <c r="BD220" s="11">
        <v>-169433.76115975049</v>
      </c>
      <c r="BE220" s="4">
        <f t="shared" si="207"/>
        <v>-50.044012085282723</v>
      </c>
      <c r="BF220" s="4">
        <f t="shared" si="208"/>
        <v>-2957.1769962753328</v>
      </c>
      <c r="BH220" s="4">
        <f t="shared" si="204"/>
        <v>-7.6960517220165769</v>
      </c>
      <c r="BI220" s="11">
        <v>-6.7876992911574989</v>
      </c>
      <c r="BJ220" s="11">
        <v>-476.46880558719926</v>
      </c>
      <c r="BK220" s="11">
        <v>-101066.33416577845</v>
      </c>
      <c r="BL220" s="4">
        <f t="shared" si="209"/>
        <v>-8.315949440541381</v>
      </c>
      <c r="BM220" s="4">
        <f t="shared" si="210"/>
        <v>-1763.9402941136709</v>
      </c>
      <c r="BN220" s="4">
        <f t="shared" si="211"/>
        <v>38.306909737774035</v>
      </c>
      <c r="BO220" s="4">
        <f t="shared" si="212"/>
        <v>-1.4093882949968229E-2</v>
      </c>
      <c r="BP220" s="4">
        <f t="shared" si="213"/>
        <v>3.9062176929535761</v>
      </c>
    </row>
    <row r="221" spans="1:68" x14ac:dyDescent="0.3">
      <c r="A221" s="9">
        <v>48</v>
      </c>
      <c r="B221" s="9" t="s">
        <v>304</v>
      </c>
      <c r="C221" s="9">
        <v>15</v>
      </c>
      <c r="D221" s="9">
        <v>904</v>
      </c>
      <c r="E221" s="9">
        <v>398</v>
      </c>
      <c r="G221" s="9">
        <v>875.33299999999997</v>
      </c>
      <c r="H221" s="9">
        <v>385.33300000000003</v>
      </c>
      <c r="J221" s="9">
        <v>918</v>
      </c>
      <c r="K221" s="9">
        <v>359.33300000000003</v>
      </c>
      <c r="P221" s="9">
        <v>846.66700000000003</v>
      </c>
      <c r="Q221" s="9">
        <v>411.33300000000003</v>
      </c>
      <c r="S221" s="4">
        <f t="shared" si="184"/>
        <v>64.423255084733682</v>
      </c>
      <c r="T221" s="4">
        <f t="shared" si="185"/>
        <v>28.363335756331868</v>
      </c>
      <c r="V221" s="4">
        <f t="shared" si="186"/>
        <v>62.380310998988044</v>
      </c>
      <c r="W221" s="4">
        <f t="shared" si="187"/>
        <v>27.460626273855848</v>
      </c>
      <c r="Y221" s="4">
        <f t="shared" si="188"/>
        <v>65.420960362594599</v>
      </c>
      <c r="Z221" s="4">
        <f t="shared" si="189"/>
        <v>25.60774504354271</v>
      </c>
      <c r="AB221" s="4" t="str">
        <f t="shared" si="190"/>
        <v>nan</v>
      </c>
      <c r="AC221" s="4" t="str">
        <f t="shared" si="191"/>
        <v>nan</v>
      </c>
      <c r="AE221" s="4">
        <f t="shared" si="192"/>
        <v>60.337438177905106</v>
      </c>
      <c r="AF221" s="4">
        <f t="shared" si="193"/>
        <v>29.313507504168985</v>
      </c>
      <c r="AH221" s="37">
        <f t="shared" si="194"/>
        <v>2.2334961265323936</v>
      </c>
      <c r="AI221" s="37"/>
      <c r="AJ221" s="37">
        <f t="shared" si="196"/>
        <v>4.1948451874311257</v>
      </c>
      <c r="AL221" s="20">
        <v>0.112</v>
      </c>
      <c r="AM221" s="37">
        <f t="shared" si="197"/>
        <v>23.839051287112913</v>
      </c>
      <c r="AN221" s="37">
        <f t="shared" si="198"/>
        <v>-70.096408570734226</v>
      </c>
      <c r="AO221" s="37">
        <f t="shared" si="199"/>
        <v>23.839051287112913</v>
      </c>
      <c r="AP221" s="37"/>
      <c r="AQ221" s="37">
        <f t="shared" si="201"/>
        <v>-13.091650533102879</v>
      </c>
      <c r="AS221" s="19">
        <v>0.112</v>
      </c>
      <c r="AT221" s="4">
        <f t="shared" si="202"/>
        <v>23.839051287112913</v>
      </c>
      <c r="AU221" s="11">
        <v>18.578656044225418</v>
      </c>
      <c r="AV221" s="11">
        <v>-2908.6926728658605</v>
      </c>
      <c r="AW221" s="11">
        <v>111088.4857986421</v>
      </c>
      <c r="AX221" s="4">
        <f t="shared" si="205"/>
        <v>-50.766264070143592</v>
      </c>
      <c r="AY221" s="4">
        <f t="shared" si="206"/>
        <v>1938.8598382412674</v>
      </c>
      <c r="BA221" s="4">
        <f>AVERAGE(BA220,BA222)</f>
        <v>42.452594264010465</v>
      </c>
      <c r="BH221" s="4">
        <f t="shared" si="204"/>
        <v>-13.091650533102879</v>
      </c>
      <c r="BI221" s="11">
        <v>-14.013713872177108</v>
      </c>
      <c r="BJ221" s="11">
        <v>-1484.9776371863441</v>
      </c>
      <c r="BK221" s="11">
        <v>-114271.45654094467</v>
      </c>
      <c r="BL221" s="4">
        <f t="shared" si="209"/>
        <v>-25.917749087387488</v>
      </c>
      <c r="BM221" s="4">
        <f t="shared" si="210"/>
        <v>-1994.4131576890952</v>
      </c>
      <c r="BN221" s="4">
        <f t="shared" si="211"/>
        <v>45.667569609812197</v>
      </c>
      <c r="BO221" s="4">
        <f t="shared" si="212"/>
        <v>-1.593536112993587E-2</v>
      </c>
      <c r="BP221" s="4">
        <f t="shared" si="213"/>
        <v>4.656796113943158</v>
      </c>
    </row>
    <row r="222" spans="1:68" x14ac:dyDescent="0.3">
      <c r="A222" s="9">
        <v>33</v>
      </c>
      <c r="B222" s="9" t="s">
        <v>289</v>
      </c>
      <c r="C222" s="9">
        <v>16</v>
      </c>
      <c r="D222" s="9">
        <v>904</v>
      </c>
      <c r="E222" s="9">
        <v>393.33300000000003</v>
      </c>
      <c r="J222" s="9">
        <v>903.33299999999997</v>
      </c>
      <c r="K222" s="9">
        <v>352</v>
      </c>
      <c r="M222" s="9">
        <v>942.66700000000003</v>
      </c>
      <c r="N222" s="9">
        <v>398</v>
      </c>
      <c r="P222" s="9">
        <v>849.33299999999997</v>
      </c>
      <c r="Q222" s="9">
        <v>422</v>
      </c>
      <c r="S222" s="4">
        <f t="shared" si="184"/>
        <v>64.423255084733682</v>
      </c>
      <c r="T222" s="4">
        <f t="shared" si="185"/>
        <v>28.030743575490661</v>
      </c>
      <c r="V222" s="4" t="str">
        <f t="shared" si="186"/>
        <v>nan</v>
      </c>
      <c r="W222" s="4" t="str">
        <f t="shared" si="187"/>
        <v>nan</v>
      </c>
      <c r="Y222" s="4">
        <f t="shared" si="188"/>
        <v>64.375721554709884</v>
      </c>
      <c r="Z222" s="4">
        <f t="shared" si="189"/>
        <v>25.0851612719317</v>
      </c>
      <c r="AB222" s="4">
        <f t="shared" si="190"/>
        <v>67.17884579752284</v>
      </c>
      <c r="AC222" s="4">
        <f t="shared" si="191"/>
        <v>28.363335756331868</v>
      </c>
      <c r="AE222" s="4">
        <f t="shared" si="192"/>
        <v>60.527429768674907</v>
      </c>
      <c r="AF222" s="4">
        <f t="shared" si="193"/>
        <v>30.073687661236299</v>
      </c>
      <c r="AH222" s="37"/>
      <c r="AI222" s="37">
        <f t="shared" si="195"/>
        <v>2.7755896193721732</v>
      </c>
      <c r="AJ222" s="37">
        <f t="shared" si="196"/>
        <v>4.3989857274975952</v>
      </c>
      <c r="AL222" s="20">
        <v>0.12</v>
      </c>
      <c r="AM222" s="37" t="str">
        <f t="shared" si="197"/>
        <v>nan</v>
      </c>
      <c r="AN222" s="37">
        <f t="shared" si="198"/>
        <v>89.075485250251759</v>
      </c>
      <c r="AO222" s="37">
        <f t="shared" si="199"/>
        <v>-4.3845147497482344</v>
      </c>
      <c r="AP222" s="37">
        <f t="shared" si="200"/>
        <v>6.8821517081244812</v>
      </c>
      <c r="AQ222" s="37">
        <f t="shared" si="201"/>
        <v>-27.672208545814303</v>
      </c>
      <c r="AS222" s="19">
        <v>0.12</v>
      </c>
      <c r="AT222" s="4">
        <f t="shared" si="202"/>
        <v>-4.3845147497482344</v>
      </c>
      <c r="AU222" s="11">
        <v>-0.78599835276807206</v>
      </c>
      <c r="AV222" s="11">
        <v>-1500.3798563921262</v>
      </c>
      <c r="AW222" s="11">
        <v>200032.57678089922</v>
      </c>
      <c r="AX222" s="4">
        <f t="shared" si="205"/>
        <v>-26.18656852464229</v>
      </c>
      <c r="AY222" s="4">
        <f t="shared" si="206"/>
        <v>3491.2270760750521</v>
      </c>
      <c r="BA222" s="4">
        <f t="shared" ref="BA222:BA258" si="214">AP222</f>
        <v>6.8821517081244812</v>
      </c>
      <c r="BB222" s="11">
        <v>11.392329981025584</v>
      </c>
      <c r="BC222" s="11">
        <v>-2643.3647019332138</v>
      </c>
      <c r="BD222" s="11">
        <v>231848.68132094311</v>
      </c>
      <c r="BE222" s="4">
        <f t="shared" si="207"/>
        <v>-46.135417379733099</v>
      </c>
      <c r="BF222" s="4">
        <f t="shared" si="208"/>
        <v>4046.5228554575342</v>
      </c>
      <c r="BH222" s="4">
        <f t="shared" si="204"/>
        <v>-27.672208545814303</v>
      </c>
      <c r="BI222" s="11">
        <v>-30.547342614661453</v>
      </c>
      <c r="BJ222" s="11">
        <v>-2304.8121970839611</v>
      </c>
      <c r="BK222" s="11">
        <v>-39524.290361807165</v>
      </c>
      <c r="BL222" s="4">
        <f t="shared" si="209"/>
        <v>-40.226561479239571</v>
      </c>
      <c r="BM222" s="4">
        <f t="shared" si="210"/>
        <v>-689.82900132779605</v>
      </c>
      <c r="BN222" s="4">
        <f t="shared" si="211"/>
        <v>38.172011178110246</v>
      </c>
      <c r="BO222" s="4">
        <f t="shared" si="212"/>
        <v>-5.5117337206090902E-3</v>
      </c>
      <c r="BP222" s="4">
        <f t="shared" si="213"/>
        <v>3.8924618681136245</v>
      </c>
    </row>
    <row r="223" spans="1:68" x14ac:dyDescent="0.3">
      <c r="A223" s="9">
        <v>32</v>
      </c>
      <c r="B223" s="9" t="s">
        <v>288</v>
      </c>
      <c r="C223" s="9">
        <v>17</v>
      </c>
      <c r="D223" s="9">
        <v>898</v>
      </c>
      <c r="E223" s="9">
        <v>386.66699999999997</v>
      </c>
      <c r="J223" s="9">
        <v>894.66700000000003</v>
      </c>
      <c r="K223" s="9">
        <v>347.33300000000003</v>
      </c>
      <c r="M223" s="9">
        <v>942</v>
      </c>
      <c r="N223" s="9">
        <v>386</v>
      </c>
      <c r="P223" s="9">
        <v>860</v>
      </c>
      <c r="Q223" s="9">
        <v>439.33300000000003</v>
      </c>
      <c r="S223" s="4">
        <f t="shared" si="184"/>
        <v>63.995667108507575</v>
      </c>
      <c r="T223" s="4">
        <f t="shared" si="185"/>
        <v>27.555693333903449</v>
      </c>
      <c r="V223" s="4" t="str">
        <f t="shared" si="186"/>
        <v>nan</v>
      </c>
      <c r="W223" s="4" t="str">
        <f t="shared" si="187"/>
        <v>nan</v>
      </c>
      <c r="Y223" s="4">
        <f t="shared" si="188"/>
        <v>63.758141987713977</v>
      </c>
      <c r="Z223" s="4">
        <f t="shared" si="189"/>
        <v>24.752569091090496</v>
      </c>
      <c r="AB223" s="4">
        <f t="shared" si="190"/>
        <v>67.131312267499041</v>
      </c>
      <c r="AC223" s="4">
        <f t="shared" si="191"/>
        <v>27.50815980387965</v>
      </c>
      <c r="AE223" s="4">
        <f t="shared" si="192"/>
        <v>61.287609925742224</v>
      </c>
      <c r="AF223" s="4">
        <f t="shared" si="193"/>
        <v>31.308918059890825</v>
      </c>
      <c r="AH223" s="37"/>
      <c r="AI223" s="37">
        <f t="shared" si="195"/>
        <v>3.1360054208472179</v>
      </c>
      <c r="AJ223" s="37">
        <f t="shared" si="196"/>
        <v>4.6282037065032071</v>
      </c>
      <c r="AL223" s="20">
        <v>0.128</v>
      </c>
      <c r="AM223" s="37" t="str">
        <f t="shared" si="197"/>
        <v>nan</v>
      </c>
      <c r="AN223" s="37">
        <f t="shared" si="198"/>
        <v>85.156563421992587</v>
      </c>
      <c r="AO223" s="37">
        <f t="shared" si="199"/>
        <v>-8.3034365780074069</v>
      </c>
      <c r="AP223" s="37">
        <f t="shared" si="200"/>
        <v>-0.8684854090080204</v>
      </c>
      <c r="AQ223" s="37">
        <f t="shared" si="201"/>
        <v>-54.188491937567534</v>
      </c>
      <c r="AS223" s="19">
        <v>0.128</v>
      </c>
      <c r="AT223" s="4">
        <f t="shared" si="202"/>
        <v>-8.3034365780074069</v>
      </c>
      <c r="AU223" s="11">
        <v>-5.4274227982761092</v>
      </c>
      <c r="AV223" s="11">
        <v>291.82870764512842</v>
      </c>
      <c r="AW223" s="11">
        <v>194673.6106027627</v>
      </c>
      <c r="AX223" s="4">
        <f t="shared" si="205"/>
        <v>5.0933718002474384</v>
      </c>
      <c r="AY223" s="4">
        <f t="shared" si="206"/>
        <v>3397.6954717635526</v>
      </c>
      <c r="BA223" s="4">
        <f t="shared" si="214"/>
        <v>-0.8684854090080204</v>
      </c>
      <c r="BB223" s="11">
        <v>-0.42189133761746422</v>
      </c>
      <c r="BC223" s="11">
        <v>-84.888758359698627</v>
      </c>
      <c r="BD223" s="11">
        <v>294039.56546907558</v>
      </c>
      <c r="BE223" s="4">
        <f t="shared" si="207"/>
        <v>-1.4815883313066021</v>
      </c>
      <c r="BF223" s="4">
        <f t="shared" si="208"/>
        <v>5131.9585485687949</v>
      </c>
      <c r="BH223" s="4">
        <f t="shared" si="204"/>
        <v>-54.188491937567534</v>
      </c>
      <c r="BI223" s="11">
        <v>-50.890710777083768</v>
      </c>
      <c r="BJ223" s="11">
        <v>-2117.3663130121076</v>
      </c>
      <c r="BK223" s="11">
        <v>82915.823096556851</v>
      </c>
      <c r="BL223" s="4">
        <f t="shared" si="209"/>
        <v>-36.955013632874135</v>
      </c>
      <c r="BM223" s="4">
        <f t="shared" si="210"/>
        <v>1447.1541150360774</v>
      </c>
      <c r="BN223" s="4">
        <f t="shared" si="211"/>
        <v>43.178735383130395</v>
      </c>
      <c r="BO223" s="4">
        <f t="shared" si="212"/>
        <v>1.1562761379138259E-2</v>
      </c>
      <c r="BP223" s="4">
        <f t="shared" si="213"/>
        <v>4.4030056527014825</v>
      </c>
    </row>
    <row r="224" spans="1:68" x14ac:dyDescent="0.3">
      <c r="A224" s="9">
        <v>51</v>
      </c>
      <c r="B224" s="9" t="s">
        <v>307</v>
      </c>
      <c r="C224" s="9">
        <v>18</v>
      </c>
      <c r="D224" s="9">
        <v>898.66700000000003</v>
      </c>
      <c r="E224" s="9">
        <v>383.33300000000003</v>
      </c>
      <c r="J224" s="9">
        <v>903.33299999999997</v>
      </c>
      <c r="K224" s="9">
        <v>345.33300000000003</v>
      </c>
      <c r="M224" s="9">
        <v>940</v>
      </c>
      <c r="N224" s="9">
        <v>391.33300000000003</v>
      </c>
      <c r="P224" s="9">
        <v>869.33299999999997</v>
      </c>
      <c r="Q224" s="9">
        <v>445.33300000000003</v>
      </c>
      <c r="S224" s="4">
        <f t="shared" si="184"/>
        <v>64.043200638531388</v>
      </c>
      <c r="T224" s="4">
        <f t="shared" si="185"/>
        <v>27.318096948447145</v>
      </c>
      <c r="V224" s="4" t="str">
        <f t="shared" si="186"/>
        <v>nan</v>
      </c>
      <c r="W224" s="4" t="str">
        <f t="shared" si="187"/>
        <v>nan</v>
      </c>
      <c r="Y224" s="4">
        <f t="shared" si="188"/>
        <v>64.375721554709884</v>
      </c>
      <c r="Z224" s="4">
        <f t="shared" si="189"/>
        <v>24.61003976568179</v>
      </c>
      <c r="AB224" s="4">
        <f t="shared" si="190"/>
        <v>66.988782942090339</v>
      </c>
      <c r="AC224" s="4">
        <f t="shared" si="191"/>
        <v>27.888214250081958</v>
      </c>
      <c r="AE224" s="4">
        <f t="shared" si="192"/>
        <v>61.95272302276193</v>
      </c>
      <c r="AF224" s="4">
        <f t="shared" si="193"/>
        <v>31.736506036116936</v>
      </c>
      <c r="AH224" s="37"/>
      <c r="AI224" s="37">
        <f t="shared" si="195"/>
        <v>3.0002481305157103</v>
      </c>
      <c r="AJ224" s="37">
        <f t="shared" si="196"/>
        <v>4.8879889042464226</v>
      </c>
      <c r="AL224" s="20">
        <v>0.13600000000000001</v>
      </c>
      <c r="AM224" s="37" t="str">
        <f t="shared" si="197"/>
        <v>nan</v>
      </c>
      <c r="AN224" s="37">
        <f t="shared" si="198"/>
        <v>-82.999722699134225</v>
      </c>
      <c r="AO224" s="37">
        <f t="shared" si="199"/>
        <v>10.460277300865769</v>
      </c>
      <c r="AP224" s="37">
        <f t="shared" si="200"/>
        <v>10.954148846344571</v>
      </c>
      <c r="AQ224" s="37">
        <f t="shared" si="201"/>
        <v>-64.679809690035526</v>
      </c>
      <c r="AS224" s="19">
        <v>0.13600000000000001</v>
      </c>
      <c r="AT224" s="4">
        <f t="shared" si="202"/>
        <v>10.460277300865769</v>
      </c>
      <c r="AU224" s="11">
        <v>3.8832611913318997</v>
      </c>
      <c r="AV224" s="11">
        <v>1614.3980611960828</v>
      </c>
      <c r="AW224" s="11">
        <v>109588.23630953222</v>
      </c>
      <c r="AX224" s="4">
        <f t="shared" si="205"/>
        <v>28.176561605684551</v>
      </c>
      <c r="AY224" s="4">
        <f t="shared" si="206"/>
        <v>1912.6755450549374</v>
      </c>
      <c r="BA224" s="4">
        <f t="shared" si="214"/>
        <v>10.954148846344571</v>
      </c>
      <c r="BB224" s="11">
        <v>10.034109782758412</v>
      </c>
      <c r="BC224" s="11">
        <v>2061.2685690300736</v>
      </c>
      <c r="BD224" s="11">
        <v>175668.4077004657</v>
      </c>
      <c r="BE224" s="4">
        <f t="shared" si="207"/>
        <v>35.975923297446805</v>
      </c>
      <c r="BF224" s="4">
        <f t="shared" si="208"/>
        <v>3065.992106108888</v>
      </c>
      <c r="BH224" s="4">
        <f t="shared" si="204"/>
        <v>-64.679809690035526</v>
      </c>
      <c r="BI224" s="11">
        <v>-64.425205231967226</v>
      </c>
      <c r="BJ224" s="11">
        <v>-978.15896452640709</v>
      </c>
      <c r="BK224" s="11">
        <v>149830.16124277181</v>
      </c>
      <c r="BL224" s="4">
        <f t="shared" si="209"/>
        <v>-17.072094538884219</v>
      </c>
      <c r="BM224" s="4">
        <f t="shared" si="210"/>
        <v>2615.0296324803676</v>
      </c>
      <c r="BN224" s="4">
        <f t="shared" si="211"/>
        <v>57.097507526260173</v>
      </c>
      <c r="BO224" s="4">
        <f t="shared" si="212"/>
        <v>2.0894086763518137E-2</v>
      </c>
      <c r="BP224" s="4">
        <f t="shared" si="213"/>
        <v>5.8223254146417016</v>
      </c>
    </row>
    <row r="225" spans="1:68" x14ac:dyDescent="0.3">
      <c r="A225" s="9">
        <v>17</v>
      </c>
      <c r="B225" s="9" t="s">
        <v>273</v>
      </c>
      <c r="C225" s="9">
        <v>19</v>
      </c>
      <c r="D225" s="9">
        <v>902</v>
      </c>
      <c r="E225" s="9">
        <v>376.66699999999997</v>
      </c>
      <c r="G225" s="9">
        <v>872.66700000000003</v>
      </c>
      <c r="H225" s="9">
        <v>370</v>
      </c>
      <c r="J225" s="9">
        <v>922</v>
      </c>
      <c r="K225" s="9">
        <v>347.33300000000003</v>
      </c>
      <c r="M225" s="9">
        <v>939.33299999999997</v>
      </c>
      <c r="N225" s="9">
        <v>399.33300000000003</v>
      </c>
      <c r="P225" s="9">
        <v>870.66700000000003</v>
      </c>
      <c r="Q225" s="9">
        <v>446.66699999999997</v>
      </c>
      <c r="S225" s="4">
        <f t="shared" si="184"/>
        <v>64.28072575932498</v>
      </c>
      <c r="T225" s="4">
        <f t="shared" si="185"/>
        <v>26.843046706859937</v>
      </c>
      <c r="V225" s="4">
        <f t="shared" si="186"/>
        <v>62.190319408218244</v>
      </c>
      <c r="W225" s="4">
        <f t="shared" si="187"/>
        <v>26.367925200610028</v>
      </c>
      <c r="Y225" s="4">
        <f t="shared" si="188"/>
        <v>65.706019013412018</v>
      </c>
      <c r="Z225" s="4">
        <f t="shared" si="189"/>
        <v>24.752569091090496</v>
      </c>
      <c r="AB225" s="4">
        <f t="shared" si="190"/>
        <v>66.941249412066526</v>
      </c>
      <c r="AC225" s="4">
        <f t="shared" si="191"/>
        <v>28.458331551716768</v>
      </c>
      <c r="AE225" s="4">
        <f t="shared" si="192"/>
        <v>62.047790082809541</v>
      </c>
      <c r="AF225" s="4">
        <f t="shared" si="193"/>
        <v>31.831573096164536</v>
      </c>
      <c r="AH225" s="37">
        <f t="shared" si="194"/>
        <v>2.1437208676617772</v>
      </c>
      <c r="AI225" s="37">
        <f t="shared" si="195"/>
        <v>3.112479917496878</v>
      </c>
      <c r="AJ225" s="37">
        <f t="shared" si="196"/>
        <v>5.4654731974682527</v>
      </c>
      <c r="AL225" s="20">
        <v>0.14400000000000002</v>
      </c>
      <c r="AM225" s="37">
        <f t="shared" si="197"/>
        <v>12.805025887960477</v>
      </c>
      <c r="AN225" s="37">
        <f t="shared" si="198"/>
        <v>-55.713729104144043</v>
      </c>
      <c r="AO225" s="37">
        <f t="shared" si="199"/>
        <v>12.805025887960477</v>
      </c>
      <c r="AP225" s="37">
        <f t="shared" si="200"/>
        <v>31.263211058850867</v>
      </c>
      <c r="AQ225" s="37">
        <f t="shared" si="201"/>
        <v>-65.886028756579876</v>
      </c>
      <c r="AS225" s="19">
        <v>0.14400000000000002</v>
      </c>
      <c r="AT225" s="4">
        <f t="shared" si="202"/>
        <v>12.805025887960477</v>
      </c>
      <c r="AU225" s="11">
        <v>20.402947407737908</v>
      </c>
      <c r="AV225" s="11">
        <v>2045.2405718802345</v>
      </c>
      <c r="AW225" s="11">
        <v>-8377.4569933955245</v>
      </c>
      <c r="AX225" s="4">
        <f t="shared" si="205"/>
        <v>35.696181974681842</v>
      </c>
      <c r="AY225" s="4">
        <f t="shared" si="206"/>
        <v>-146.21420747897679</v>
      </c>
      <c r="BA225" s="4">
        <f t="shared" si="214"/>
        <v>31.263211058850867</v>
      </c>
      <c r="BB225" s="11">
        <v>32.558407333343766</v>
      </c>
      <c r="BC225" s="11">
        <v>2725.8058983485785</v>
      </c>
      <c r="BD225" s="11">
        <v>-8533.3737848617311</v>
      </c>
      <c r="BE225" s="4">
        <f t="shared" si="207"/>
        <v>47.574287696464559</v>
      </c>
      <c r="BF225" s="4">
        <f t="shared" si="208"/>
        <v>-148.9354688492075</v>
      </c>
      <c r="BH225" s="4">
        <f t="shared" si="204"/>
        <v>-65.886028756579876</v>
      </c>
      <c r="BI225" s="11">
        <v>-66.541254952867206</v>
      </c>
      <c r="BJ225" s="11">
        <v>279.91638073705388</v>
      </c>
      <c r="BK225" s="11">
        <v>132072.86458821615</v>
      </c>
      <c r="BL225" s="4">
        <f t="shared" si="209"/>
        <v>4.885462474127622</v>
      </c>
      <c r="BM225" s="4">
        <f t="shared" si="210"/>
        <v>2305.1063396049972</v>
      </c>
      <c r="BN225" s="4">
        <f t="shared" si="211"/>
        <v>50.02348889691514</v>
      </c>
      <c r="BO225" s="4">
        <f t="shared" si="212"/>
        <v>1.8417799653443926E-2</v>
      </c>
      <c r="BP225" s="4">
        <f t="shared" si="213"/>
        <v>5.100976265900985</v>
      </c>
    </row>
    <row r="226" spans="1:68" x14ac:dyDescent="0.3">
      <c r="A226" s="9">
        <v>57</v>
      </c>
      <c r="B226" s="9" t="s">
        <v>313</v>
      </c>
      <c r="C226" s="9">
        <v>20</v>
      </c>
      <c r="D226" s="9">
        <v>909.33299999999997</v>
      </c>
      <c r="E226" s="9">
        <v>376.66699999999997</v>
      </c>
      <c r="G226" s="9">
        <v>885.33299999999997</v>
      </c>
      <c r="H226" s="9">
        <v>355.33300000000003</v>
      </c>
      <c r="J226" s="9">
        <v>934.66700000000003</v>
      </c>
      <c r="K226" s="9">
        <v>355.33300000000003</v>
      </c>
      <c r="M226" s="9">
        <v>934.66700000000003</v>
      </c>
      <c r="N226" s="9">
        <v>413.33300000000003</v>
      </c>
      <c r="P226" s="9">
        <v>870.66700000000003</v>
      </c>
      <c r="Q226" s="9">
        <v>444</v>
      </c>
      <c r="S226" s="4">
        <f t="shared" si="184"/>
        <v>64.803309530935991</v>
      </c>
      <c r="T226" s="4">
        <f t="shared" si="185"/>
        <v>26.843046706859937</v>
      </c>
      <c r="V226" s="4">
        <f t="shared" si="186"/>
        <v>63.092957626031556</v>
      </c>
      <c r="W226" s="4">
        <f t="shared" si="187"/>
        <v>25.322686392725306</v>
      </c>
      <c r="Y226" s="4">
        <f t="shared" si="188"/>
        <v>66.60872849588803</v>
      </c>
      <c r="Z226" s="4">
        <f t="shared" si="189"/>
        <v>25.322686392725306</v>
      </c>
      <c r="AB226" s="4">
        <f t="shared" si="190"/>
        <v>66.60872849588803</v>
      </c>
      <c r="AC226" s="4">
        <f t="shared" si="191"/>
        <v>29.456036829577688</v>
      </c>
      <c r="AE226" s="4">
        <f t="shared" si="192"/>
        <v>62.047790082809541</v>
      </c>
      <c r="AF226" s="4">
        <f t="shared" si="193"/>
        <v>31.641510240732032</v>
      </c>
      <c r="AH226" s="37">
        <f t="shared" si="194"/>
        <v>2.2884053669325688</v>
      </c>
      <c r="AI226" s="37">
        <f t="shared" si="195"/>
        <v>3.1760439260861961</v>
      </c>
      <c r="AJ226" s="37">
        <f t="shared" si="196"/>
        <v>5.5333660383986318</v>
      </c>
      <c r="AL226" s="20">
        <v>0.152</v>
      </c>
      <c r="AM226" s="37">
        <f t="shared" si="197"/>
        <v>41.634428396747893</v>
      </c>
      <c r="AN226" s="37">
        <f t="shared" si="198"/>
        <v>-40.101046835080446</v>
      </c>
      <c r="AO226" s="37">
        <f t="shared" si="199"/>
        <v>41.634428396747893</v>
      </c>
      <c r="AP226" s="37">
        <f t="shared" si="200"/>
        <v>55.357860156966339</v>
      </c>
      <c r="AQ226" s="37">
        <f t="shared" si="201"/>
        <v>-60.133387264161307</v>
      </c>
      <c r="AS226" s="19">
        <v>0.152</v>
      </c>
      <c r="AT226" s="4">
        <f t="shared" si="202"/>
        <v>41.634428396747893</v>
      </c>
      <c r="AU226" s="11">
        <v>36.607111895715079</v>
      </c>
      <c r="AV226" s="11">
        <v>1480.3587429352287</v>
      </c>
      <c r="AW226" s="11">
        <v>-107987.33882270781</v>
      </c>
      <c r="AX226" s="4">
        <f t="shared" si="205"/>
        <v>25.837134174904087</v>
      </c>
      <c r="AY226" s="4">
        <f t="shared" si="206"/>
        <v>-1884.7346129229488</v>
      </c>
      <c r="BA226" s="4">
        <f t="shared" si="214"/>
        <v>55.357860156966339</v>
      </c>
      <c r="BB226" s="11">
        <v>53.647006227836997</v>
      </c>
      <c r="BC226" s="11">
        <v>1924.7345819872698</v>
      </c>
      <c r="BD226" s="11">
        <v>-138051.6185636775</v>
      </c>
      <c r="BE226" s="4">
        <f t="shared" si="207"/>
        <v>33.592955682674599</v>
      </c>
      <c r="BF226" s="4">
        <f t="shared" si="208"/>
        <v>-2409.455281643498</v>
      </c>
      <c r="BH226" s="4">
        <f t="shared" si="204"/>
        <v>-60.133387264161307</v>
      </c>
      <c r="BI226" s="11">
        <v>-59.946542927449329</v>
      </c>
      <c r="BJ226" s="11">
        <v>1135.006969255043</v>
      </c>
      <c r="BK226" s="11">
        <v>79333.609004418919</v>
      </c>
      <c r="BL226" s="4">
        <f t="shared" si="209"/>
        <v>19.809608646582554</v>
      </c>
      <c r="BM226" s="4">
        <f t="shared" si="210"/>
        <v>1384.6326846169311</v>
      </c>
      <c r="BN226" s="4">
        <f t="shared" si="211"/>
        <v>31.229923452098017</v>
      </c>
      <c r="BO226" s="4">
        <f t="shared" si="212"/>
        <v>1.1063215150089279E-2</v>
      </c>
      <c r="BP226" s="4">
        <f t="shared" si="213"/>
        <v>3.1845659274853277</v>
      </c>
    </row>
    <row r="227" spans="1:68" x14ac:dyDescent="0.3">
      <c r="A227" s="9">
        <v>42</v>
      </c>
      <c r="B227" s="9" t="s">
        <v>298</v>
      </c>
      <c r="C227" s="9">
        <v>21</v>
      </c>
      <c r="D227" s="9">
        <v>916.66700000000003</v>
      </c>
      <c r="E227" s="9">
        <v>378</v>
      </c>
      <c r="G227" s="9">
        <v>888.66700000000003</v>
      </c>
      <c r="H227" s="9">
        <v>350</v>
      </c>
      <c r="J227" s="9">
        <v>937.33299999999997</v>
      </c>
      <c r="K227" s="9">
        <v>360</v>
      </c>
      <c r="M227" s="9">
        <v>936</v>
      </c>
      <c r="N227" s="9">
        <v>420.66699999999997</v>
      </c>
      <c r="P227" s="9">
        <v>866.66700000000003</v>
      </c>
      <c r="Q227" s="9">
        <v>434.66699999999997</v>
      </c>
      <c r="S227" s="4">
        <f t="shared" si="184"/>
        <v>65.325964567209709</v>
      </c>
      <c r="T227" s="4">
        <f t="shared" si="185"/>
        <v>26.938042502244837</v>
      </c>
      <c r="V227" s="4">
        <f t="shared" si="186"/>
        <v>63.33055401148787</v>
      </c>
      <c r="W227" s="4">
        <f t="shared" si="187"/>
        <v>24.942631946522997</v>
      </c>
      <c r="Y227" s="4">
        <f t="shared" si="188"/>
        <v>66.798720086657823</v>
      </c>
      <c r="Z227" s="4">
        <f t="shared" si="189"/>
        <v>25.655278573566513</v>
      </c>
      <c r="AB227" s="4">
        <f t="shared" si="190"/>
        <v>66.703724291272934</v>
      </c>
      <c r="AC227" s="4">
        <f t="shared" si="191"/>
        <v>29.978691865851399</v>
      </c>
      <c r="AE227" s="4">
        <f t="shared" si="192"/>
        <v>61.762731431992137</v>
      </c>
      <c r="AF227" s="4">
        <f t="shared" si="193"/>
        <v>30.976397143712319</v>
      </c>
      <c r="AH227" s="37">
        <f t="shared" si="194"/>
        <v>2.8219366704042605</v>
      </c>
      <c r="AI227" s="37">
        <f t="shared" si="195"/>
        <v>3.3382286335198437</v>
      </c>
      <c r="AJ227" s="37">
        <f t="shared" si="196"/>
        <v>5.3856233238293232</v>
      </c>
      <c r="AL227" s="20">
        <v>0.16</v>
      </c>
      <c r="AM227" s="37">
        <f t="shared" si="197"/>
        <v>45</v>
      </c>
      <c r="AN227" s="37">
        <f t="shared" si="198"/>
        <v>-41.05572916411289</v>
      </c>
      <c r="AO227" s="37">
        <f t="shared" si="199"/>
        <v>45</v>
      </c>
      <c r="AP227" s="37">
        <f t="shared" si="200"/>
        <v>65.624071031756159</v>
      </c>
      <c r="AQ227" s="37">
        <f t="shared" si="201"/>
        <v>-48.576501580026566</v>
      </c>
      <c r="AS227" s="19">
        <v>0.16</v>
      </c>
      <c r="AT227" s="4">
        <f t="shared" si="202"/>
        <v>45</v>
      </c>
      <c r="AU227" s="11">
        <v>44.088688419713847</v>
      </c>
      <c r="AV227" s="11">
        <v>317.44306865093569</v>
      </c>
      <c r="AW227" s="11">
        <v>-114646.00930571312</v>
      </c>
      <c r="AX227" s="4">
        <f t="shared" si="205"/>
        <v>5.540426735593222</v>
      </c>
      <c r="AY227" s="4">
        <f t="shared" si="206"/>
        <v>-2000.9503366567526</v>
      </c>
      <c r="BA227" s="4">
        <f t="shared" si="214"/>
        <v>65.624071031756159</v>
      </c>
      <c r="BB227" s="11">
        <v>63.354162107859878</v>
      </c>
      <c r="BC227" s="11">
        <v>516.97989641613799</v>
      </c>
      <c r="BD227" s="11">
        <v>-141136.98270589346</v>
      </c>
      <c r="BE227" s="4">
        <f t="shared" si="207"/>
        <v>9.0230013590808404</v>
      </c>
      <c r="BF227" s="4">
        <f t="shared" si="208"/>
        <v>-2463.3050445481372</v>
      </c>
      <c r="BH227" s="4">
        <f t="shared" si="204"/>
        <v>-48.576501580026566</v>
      </c>
      <c r="BI227" s="11">
        <v>-48.381142582227504</v>
      </c>
      <c r="BJ227" s="11">
        <v>1549.2541850980642</v>
      </c>
      <c r="BK227" s="11">
        <v>25220.238173241869</v>
      </c>
      <c r="BL227" s="4">
        <f t="shared" si="209"/>
        <v>27.039586480262891</v>
      </c>
      <c r="BM227" s="4">
        <f t="shared" si="210"/>
        <v>440.17619426023077</v>
      </c>
      <c r="BN227" s="4">
        <f t="shared" si="211"/>
        <v>18.519137330875857</v>
      </c>
      <c r="BO227" s="4">
        <f t="shared" si="212"/>
        <v>3.5170077921392439E-3</v>
      </c>
      <c r="BP227" s="4">
        <f t="shared" si="213"/>
        <v>1.8884264587067656</v>
      </c>
    </row>
    <row r="228" spans="1:68" x14ac:dyDescent="0.3">
      <c r="A228" s="9">
        <v>50</v>
      </c>
      <c r="B228" s="9" t="s">
        <v>306</v>
      </c>
      <c r="C228" s="9">
        <v>22</v>
      </c>
      <c r="D228" s="9">
        <v>920</v>
      </c>
      <c r="E228" s="9">
        <v>380</v>
      </c>
      <c r="G228" s="9">
        <v>889.33299999999997</v>
      </c>
      <c r="H228" s="9">
        <v>353.33300000000003</v>
      </c>
      <c r="J228" s="9">
        <v>936.66700000000003</v>
      </c>
      <c r="K228" s="9">
        <v>355.33300000000003</v>
      </c>
      <c r="M228" s="9">
        <v>942</v>
      </c>
      <c r="N228" s="9">
        <v>418</v>
      </c>
      <c r="P228" s="9">
        <v>857.33299999999997</v>
      </c>
      <c r="Q228" s="9">
        <v>424</v>
      </c>
      <c r="S228" s="4">
        <f t="shared" si="184"/>
        <v>65.563489688003315</v>
      </c>
      <c r="T228" s="4">
        <f t="shared" si="185"/>
        <v>27.080571827653539</v>
      </c>
      <c r="V228" s="4">
        <f t="shared" si="186"/>
        <v>63.37801627684896</v>
      </c>
      <c r="W228" s="4">
        <f t="shared" si="187"/>
        <v>25.180157067316603</v>
      </c>
      <c r="Y228" s="4">
        <f t="shared" si="188"/>
        <v>66.751257821296733</v>
      </c>
      <c r="Z228" s="4">
        <f t="shared" si="189"/>
        <v>25.322686392725306</v>
      </c>
      <c r="AB228" s="4">
        <f t="shared" si="190"/>
        <v>67.131312267499041</v>
      </c>
      <c r="AC228" s="4">
        <f t="shared" si="191"/>
        <v>29.788629010418894</v>
      </c>
      <c r="AE228" s="4">
        <f t="shared" si="192"/>
        <v>61.097547070309716</v>
      </c>
      <c r="AF228" s="4">
        <f t="shared" si="193"/>
        <v>30.216216986645001</v>
      </c>
      <c r="AH228" s="37">
        <f t="shared" si="194"/>
        <v>2.8961820198615187</v>
      </c>
      <c r="AI228" s="37">
        <f t="shared" si="195"/>
        <v>3.1291598466527182</v>
      </c>
      <c r="AJ228" s="37">
        <f t="shared" si="196"/>
        <v>5.4568227044351145</v>
      </c>
      <c r="AL228" s="20">
        <v>0.16800000000000001</v>
      </c>
      <c r="AM228" s="37">
        <f t="shared" si="197"/>
        <v>41.009133157046243</v>
      </c>
      <c r="AN228" s="37">
        <f t="shared" si="198"/>
        <v>-55.953890241526544</v>
      </c>
      <c r="AO228" s="37">
        <f t="shared" si="199"/>
        <v>41.009133157046243</v>
      </c>
      <c r="AP228" s="37">
        <f t="shared" si="200"/>
        <v>59.931417178137657</v>
      </c>
      <c r="AQ228" s="37">
        <f t="shared" si="201"/>
        <v>-35.073611167545664</v>
      </c>
      <c r="AS228" s="19">
        <v>0.16800000000000001</v>
      </c>
      <c r="AT228" s="4">
        <f t="shared" si="202"/>
        <v>41.009133157046243</v>
      </c>
      <c r="AU228" s="11">
        <v>41.686201235373836</v>
      </c>
      <c r="AV228" s="11">
        <v>-353.97749308247307</v>
      </c>
      <c r="AW228" s="11">
        <v>-25572.241175687272</v>
      </c>
      <c r="AX228" s="4">
        <f t="shared" si="205"/>
        <v>-6.1780727322446065</v>
      </c>
      <c r="AY228" s="4">
        <f t="shared" si="206"/>
        <v>-446.31980562980868</v>
      </c>
      <c r="BA228" s="4">
        <f t="shared" si="214"/>
        <v>59.931417178137657</v>
      </c>
      <c r="BB228" s="11">
        <v>61.918684963378844</v>
      </c>
      <c r="BC228" s="11">
        <v>-333.45724856537714</v>
      </c>
      <c r="BD228" s="11">
        <v>-48186.553600354637</v>
      </c>
      <c r="BE228" s="4">
        <f t="shared" si="207"/>
        <v>-5.8199269021069693</v>
      </c>
      <c r="BF228" s="4">
        <f t="shared" si="208"/>
        <v>-841.01401551491642</v>
      </c>
      <c r="BH228" s="4">
        <f t="shared" si="204"/>
        <v>-35.073611167545664</v>
      </c>
      <c r="BI228" s="11">
        <v>-35.158474788510297</v>
      </c>
      <c r="BJ228" s="11">
        <v>1538.5307991932655</v>
      </c>
      <c r="BK228" s="11">
        <v>-22696.688003209994</v>
      </c>
      <c r="BL228" s="4">
        <f t="shared" si="209"/>
        <v>26.852428089262201</v>
      </c>
      <c r="BM228" s="4">
        <f t="shared" si="210"/>
        <v>-396.13193495391181</v>
      </c>
      <c r="BN228" s="4">
        <f t="shared" si="211"/>
        <v>17.852622921257655</v>
      </c>
      <c r="BO228" s="4">
        <f t="shared" si="212"/>
        <v>-3.1650941602817551E-3</v>
      </c>
      <c r="BP228" s="4">
        <f t="shared" si="213"/>
        <v>1.8204609037381854</v>
      </c>
    </row>
    <row r="229" spans="1:68" x14ac:dyDescent="0.3">
      <c r="A229" s="9">
        <v>18</v>
      </c>
      <c r="B229" s="9" t="s">
        <v>274</v>
      </c>
      <c r="C229" s="9">
        <v>23</v>
      </c>
      <c r="D229" s="9">
        <v>920</v>
      </c>
      <c r="E229" s="9">
        <v>378</v>
      </c>
      <c r="G229" s="9">
        <v>890</v>
      </c>
      <c r="H229" s="9">
        <v>356</v>
      </c>
      <c r="J229" s="9">
        <v>936.66700000000003</v>
      </c>
      <c r="K229" s="9">
        <v>354.66699999999997</v>
      </c>
      <c r="M229" s="9">
        <v>945.33299999999997</v>
      </c>
      <c r="N229" s="9">
        <v>418</v>
      </c>
      <c r="P229" s="9">
        <v>852.66700000000003</v>
      </c>
      <c r="Q229" s="9">
        <v>406.66699999999997</v>
      </c>
      <c r="S229" s="4">
        <f t="shared" si="184"/>
        <v>65.563489688003315</v>
      </c>
      <c r="T229" s="4">
        <f t="shared" si="185"/>
        <v>26.938042502244837</v>
      </c>
      <c r="V229" s="4">
        <f t="shared" si="186"/>
        <v>63.425549806872766</v>
      </c>
      <c r="W229" s="4">
        <f t="shared" si="187"/>
        <v>25.370219922749108</v>
      </c>
      <c r="Y229" s="4">
        <f t="shared" si="188"/>
        <v>66.751257821296733</v>
      </c>
      <c r="Z229" s="4">
        <f t="shared" si="189"/>
        <v>25.275224127364204</v>
      </c>
      <c r="AB229" s="4">
        <f t="shared" si="190"/>
        <v>67.368837388292647</v>
      </c>
      <c r="AC229" s="4">
        <f t="shared" si="191"/>
        <v>29.788629010418894</v>
      </c>
      <c r="AE229" s="4">
        <f t="shared" si="192"/>
        <v>60.765026154131213</v>
      </c>
      <c r="AF229" s="4">
        <f t="shared" si="193"/>
        <v>28.980986587990479</v>
      </c>
      <c r="AH229" s="37">
        <f t="shared" si="194"/>
        <v>2.651198705511367</v>
      </c>
      <c r="AI229" s="37">
        <f t="shared" si="195"/>
        <v>3.374184902983822</v>
      </c>
      <c r="AJ229" s="37">
        <f t="shared" si="196"/>
        <v>5.215253859917409</v>
      </c>
      <c r="AL229" s="20">
        <v>0.17599999999999999</v>
      </c>
      <c r="AM229" s="37">
        <f t="shared" si="197"/>
        <v>36.25383773744467</v>
      </c>
      <c r="AN229" s="37">
        <f t="shared" si="198"/>
        <v>-54.461393084765895</v>
      </c>
      <c r="AO229" s="37">
        <f t="shared" si="199"/>
        <v>36.25383773744467</v>
      </c>
      <c r="AP229" s="37">
        <f t="shared" si="200"/>
        <v>57.652897277691274</v>
      </c>
      <c r="AQ229" s="37">
        <f t="shared" si="201"/>
        <v>-23.061861881343539</v>
      </c>
      <c r="AS229" s="19">
        <v>0.17599999999999999</v>
      </c>
      <c r="AT229" s="4">
        <f t="shared" si="202"/>
        <v>36.25383773744467</v>
      </c>
      <c r="AU229" s="11">
        <v>38.425048261385818</v>
      </c>
      <c r="AV229" s="11">
        <v>-91.712809593921122</v>
      </c>
      <c r="AW229" s="11">
        <v>42840.577478862513</v>
      </c>
      <c r="AX229" s="4">
        <f t="shared" si="205"/>
        <v>-1.6006904936685673</v>
      </c>
      <c r="AY229" s="4">
        <f t="shared" si="206"/>
        <v>747.70913046188241</v>
      </c>
      <c r="BA229" s="4">
        <f t="shared" si="214"/>
        <v>57.652897277691274</v>
      </c>
      <c r="BB229" s="11">
        <v>58.018845877399933</v>
      </c>
      <c r="BC229" s="11">
        <v>-254.00499780935192</v>
      </c>
      <c r="BD229" s="11">
        <v>29751.178613645119</v>
      </c>
      <c r="BE229" s="4">
        <f t="shared" si="207"/>
        <v>-4.4332235282941754</v>
      </c>
      <c r="BF229" s="4">
        <f t="shared" si="208"/>
        <v>519.2560231570294</v>
      </c>
      <c r="BH229" s="4">
        <f t="shared" si="204"/>
        <v>-23.061861881343539</v>
      </c>
      <c r="BI229" s="11">
        <v>-23.764648625914589</v>
      </c>
      <c r="BJ229" s="11">
        <v>1186.107159798147</v>
      </c>
      <c r="BK229" s="11">
        <v>-50606.410484675391</v>
      </c>
      <c r="BL229" s="4">
        <f t="shared" si="209"/>
        <v>20.701475219956187</v>
      </c>
      <c r="BM229" s="4">
        <f t="shared" si="210"/>
        <v>-883.24848557336509</v>
      </c>
      <c r="BN229" s="4">
        <f t="shared" si="211"/>
        <v>21.303431799586583</v>
      </c>
      <c r="BO229" s="4">
        <f t="shared" si="212"/>
        <v>-7.0571553997311872E-3</v>
      </c>
      <c r="BP229" s="4">
        <f t="shared" si="213"/>
        <v>2.1723454798578206</v>
      </c>
    </row>
    <row r="230" spans="1:68" x14ac:dyDescent="0.3">
      <c r="A230" s="9">
        <v>45</v>
      </c>
      <c r="B230" s="9" t="s">
        <v>301</v>
      </c>
      <c r="C230" s="9">
        <v>24</v>
      </c>
      <c r="D230" s="9">
        <v>920.66700000000003</v>
      </c>
      <c r="E230" s="9">
        <v>380.66699999999997</v>
      </c>
      <c r="G230" s="9">
        <v>890</v>
      </c>
      <c r="H230" s="9">
        <v>354.66699999999997</v>
      </c>
      <c r="J230" s="9">
        <v>938</v>
      </c>
      <c r="K230" s="9">
        <v>356</v>
      </c>
      <c r="M230" s="9">
        <v>944.66700000000003</v>
      </c>
      <c r="N230" s="9">
        <v>418</v>
      </c>
      <c r="P230" s="9">
        <v>851.33299999999997</v>
      </c>
      <c r="Q230" s="9">
        <v>401.33300000000003</v>
      </c>
      <c r="S230" s="4">
        <f t="shared" si="184"/>
        <v>65.611023218027114</v>
      </c>
      <c r="T230" s="4">
        <f t="shared" si="185"/>
        <v>27.128105357677342</v>
      </c>
      <c r="V230" s="4">
        <f t="shared" si="186"/>
        <v>63.425549806872766</v>
      </c>
      <c r="W230" s="4">
        <f t="shared" si="187"/>
        <v>25.275224127364204</v>
      </c>
      <c r="Y230" s="4">
        <f t="shared" si="188"/>
        <v>66.846253616681636</v>
      </c>
      <c r="Z230" s="4">
        <f t="shared" si="189"/>
        <v>25.370219922749108</v>
      </c>
      <c r="AB230" s="4">
        <f t="shared" si="190"/>
        <v>67.321375122931542</v>
      </c>
      <c r="AC230" s="4">
        <f t="shared" si="191"/>
        <v>29.788629010418894</v>
      </c>
      <c r="AE230" s="4">
        <f t="shared" si="192"/>
        <v>60.669959094083609</v>
      </c>
      <c r="AF230" s="4">
        <f t="shared" si="193"/>
        <v>28.60086087712547</v>
      </c>
      <c r="AH230" s="37">
        <f t="shared" si="194"/>
        <v>2.8652160275465</v>
      </c>
      <c r="AI230" s="37">
        <f t="shared" si="195"/>
        <v>3.162861006337057</v>
      </c>
      <c r="AJ230" s="37">
        <f t="shared" si="196"/>
        <v>5.1558824169085282</v>
      </c>
      <c r="AL230" s="20">
        <v>0.184</v>
      </c>
      <c r="AM230" s="37">
        <f t="shared" si="197"/>
        <v>40.291840562711862</v>
      </c>
      <c r="AN230" s="37">
        <f t="shared" si="198"/>
        <v>-54.905065761727158</v>
      </c>
      <c r="AO230" s="37">
        <f t="shared" si="199"/>
        <v>40.291840562711862</v>
      </c>
      <c r="AP230" s="37">
        <f t="shared" si="200"/>
        <v>57.264541026956849</v>
      </c>
      <c r="AQ230" s="37">
        <f t="shared" si="201"/>
        <v>-16.597447614200181</v>
      </c>
      <c r="AS230" s="19">
        <v>0.184</v>
      </c>
      <c r="AT230" s="4">
        <f t="shared" si="202"/>
        <v>40.291840562711862</v>
      </c>
      <c r="AU230" s="11">
        <v>40.218796212173103</v>
      </c>
      <c r="AV230" s="11">
        <v>331.47177913641906</v>
      </c>
      <c r="AW230" s="11">
        <v>25871.488787958075</v>
      </c>
      <c r="AX230" s="4">
        <f t="shared" si="205"/>
        <v>5.7852739233739587</v>
      </c>
      <c r="AY230" s="4">
        <f t="shared" si="206"/>
        <v>451.54266174266559</v>
      </c>
      <c r="BA230" s="4">
        <f t="shared" si="214"/>
        <v>57.264541026956849</v>
      </c>
      <c r="BB230" s="11">
        <v>57.854604805395773</v>
      </c>
      <c r="BC230" s="11">
        <v>142.56163186262728</v>
      </c>
      <c r="BD230" s="11">
        <v>30691.019343724172</v>
      </c>
      <c r="BE230" s="4">
        <f t="shared" si="207"/>
        <v>2.4881698630189026</v>
      </c>
      <c r="BF230" s="4">
        <f t="shared" si="208"/>
        <v>535.65933834125622</v>
      </c>
      <c r="BH230" s="4">
        <f t="shared" si="204"/>
        <v>-16.597447614200181</v>
      </c>
      <c r="BI230" s="11">
        <v>-16.180759330346874</v>
      </c>
      <c r="BJ230" s="11">
        <v>728.82819297965091</v>
      </c>
      <c r="BK230" s="11">
        <v>-51642.613685558194</v>
      </c>
      <c r="BL230" s="4">
        <f t="shared" si="209"/>
        <v>12.72045164885553</v>
      </c>
      <c r="BM230" s="4">
        <f t="shared" si="210"/>
        <v>-901.33364314847427</v>
      </c>
      <c r="BN230" s="4">
        <f t="shared" si="211"/>
        <v>19.871617587848313</v>
      </c>
      <c r="BO230" s="4">
        <f t="shared" si="212"/>
        <v>-7.2016558087563088E-3</v>
      </c>
      <c r="BP230" s="4">
        <f t="shared" si="213"/>
        <v>2.0263410632864876</v>
      </c>
    </row>
    <row r="231" spans="1:68" x14ac:dyDescent="0.3">
      <c r="A231" s="9">
        <v>39</v>
      </c>
      <c r="B231" s="9" t="s">
        <v>295</v>
      </c>
      <c r="C231" s="9">
        <v>25</v>
      </c>
      <c r="D231" s="9">
        <v>918.66700000000003</v>
      </c>
      <c r="E231" s="9">
        <v>381.33300000000003</v>
      </c>
      <c r="G231" s="9">
        <v>891.33299999999997</v>
      </c>
      <c r="H231" s="9">
        <v>352.66699999999997</v>
      </c>
      <c r="J231" s="9">
        <v>937.33299999999997</v>
      </c>
      <c r="K231" s="9">
        <v>358.66699999999997</v>
      </c>
      <c r="M231" s="9">
        <v>940</v>
      </c>
      <c r="N231" s="9">
        <v>420</v>
      </c>
      <c r="P231" s="9">
        <v>852</v>
      </c>
      <c r="Q231" s="9">
        <v>395.33300000000003</v>
      </c>
      <c r="S231" s="4">
        <f t="shared" si="184"/>
        <v>65.468493892618412</v>
      </c>
      <c r="T231" s="4">
        <f t="shared" si="185"/>
        <v>27.175567623038443</v>
      </c>
      <c r="V231" s="4">
        <f t="shared" si="186"/>
        <v>63.520545602257663</v>
      </c>
      <c r="W231" s="4">
        <f t="shared" si="187"/>
        <v>25.132694801955502</v>
      </c>
      <c r="Y231" s="4">
        <f t="shared" si="188"/>
        <v>66.798720086657823</v>
      </c>
      <c r="Z231" s="4">
        <f t="shared" si="189"/>
        <v>25.560282778181609</v>
      </c>
      <c r="AB231" s="4">
        <f t="shared" si="190"/>
        <v>66.988782942090339</v>
      </c>
      <c r="AC231" s="4">
        <f t="shared" si="191"/>
        <v>29.931158335827597</v>
      </c>
      <c r="AE231" s="4">
        <f t="shared" si="192"/>
        <v>60.717492624107415</v>
      </c>
      <c r="AF231" s="4">
        <f t="shared" si="193"/>
        <v>28.173272900899363</v>
      </c>
      <c r="AH231" s="37">
        <f t="shared" si="194"/>
        <v>2.8227348272621606</v>
      </c>
      <c r="AI231" s="37">
        <f t="shared" si="195"/>
        <v>3.1471509290712594</v>
      </c>
      <c r="AJ231" s="37">
        <f t="shared" si="196"/>
        <v>4.8546296331300738</v>
      </c>
      <c r="AL231" s="20">
        <v>0.192</v>
      </c>
      <c r="AM231" s="37">
        <f t="shared" si="197"/>
        <v>46.362564118513625</v>
      </c>
      <c r="AN231" s="37">
        <f t="shared" si="198"/>
        <v>-50.527717360761692</v>
      </c>
      <c r="AO231" s="37">
        <f t="shared" si="199"/>
        <v>46.362564118513625</v>
      </c>
      <c r="AP231" s="37">
        <f t="shared" si="200"/>
        <v>61.11400581340822</v>
      </c>
      <c r="AQ231" s="37">
        <f t="shared" si="201"/>
        <v>-11.859721501677416</v>
      </c>
      <c r="AS231" s="19">
        <v>0.192</v>
      </c>
      <c r="AT231" s="4">
        <f t="shared" si="202"/>
        <v>46.362564118513625</v>
      </c>
      <c r="AU231" s="11">
        <v>43.728596979473558</v>
      </c>
      <c r="AV231" s="11">
        <v>322.23103067468452</v>
      </c>
      <c r="AW231" s="11">
        <v>-12615.903139749436</v>
      </c>
      <c r="AX231" s="4">
        <f t="shared" si="205"/>
        <v>5.6239924373680896</v>
      </c>
      <c r="AY231" s="4">
        <f t="shared" si="206"/>
        <v>-220.18904790131802</v>
      </c>
      <c r="BA231" s="4">
        <f t="shared" si="214"/>
        <v>61.11400581340822</v>
      </c>
      <c r="BB231" s="11">
        <v>60.299832095542996</v>
      </c>
      <c r="BC231" s="11">
        <v>237.05133501415798</v>
      </c>
      <c r="BD231" s="11">
        <v>-5783.9419560510323</v>
      </c>
      <c r="BE231" s="4">
        <f t="shared" si="207"/>
        <v>4.1373262922451755</v>
      </c>
      <c r="BF231" s="4">
        <f t="shared" si="208"/>
        <v>-100.9488308773317</v>
      </c>
      <c r="BH231" s="4">
        <f t="shared" si="204"/>
        <v>-11.859721501677416</v>
      </c>
      <c r="BI231" s="11">
        <v>-12.103396984360469</v>
      </c>
      <c r="BJ231" s="11">
        <v>359.82530158293542</v>
      </c>
      <c r="BK231" s="11">
        <v>-40136.814821418018</v>
      </c>
      <c r="BL231" s="4">
        <f t="shared" si="209"/>
        <v>6.2801362446037876</v>
      </c>
      <c r="BM231" s="4">
        <f t="shared" si="210"/>
        <v>-700.51956989700443</v>
      </c>
      <c r="BN231" s="4">
        <f t="shared" si="211"/>
        <v>15.225348318702544</v>
      </c>
      <c r="BO231" s="4">
        <f t="shared" si="212"/>
        <v>-5.5971513634770651E-3</v>
      </c>
      <c r="BP231" s="4">
        <f t="shared" si="213"/>
        <v>1.5525534529153275</v>
      </c>
    </row>
    <row r="232" spans="1:68" x14ac:dyDescent="0.3">
      <c r="A232" s="9">
        <v>11</v>
      </c>
      <c r="B232" s="9" t="s">
        <v>267</v>
      </c>
      <c r="C232" s="9">
        <v>26</v>
      </c>
      <c r="D232" s="9">
        <v>918</v>
      </c>
      <c r="E232" s="9">
        <v>378</v>
      </c>
      <c r="G232" s="9">
        <v>892.66700000000003</v>
      </c>
      <c r="H232" s="9">
        <v>354</v>
      </c>
      <c r="J232" s="9">
        <v>936.66700000000003</v>
      </c>
      <c r="K232" s="9">
        <v>360</v>
      </c>
      <c r="M232" s="9">
        <v>941.33299999999997</v>
      </c>
      <c r="N232" s="9">
        <v>422</v>
      </c>
      <c r="P232" s="9">
        <v>851.33299999999997</v>
      </c>
      <c r="Q232" s="9">
        <v>390.66699999999997</v>
      </c>
      <c r="S232" s="4">
        <f t="shared" si="184"/>
        <v>65.420960362594599</v>
      </c>
      <c r="T232" s="4">
        <f t="shared" si="185"/>
        <v>26.938042502244837</v>
      </c>
      <c r="V232" s="4">
        <f t="shared" si="186"/>
        <v>63.615612662305274</v>
      </c>
      <c r="W232" s="4">
        <f t="shared" si="187"/>
        <v>25.227690597340402</v>
      </c>
      <c r="Y232" s="4">
        <f t="shared" si="188"/>
        <v>66.751257821296733</v>
      </c>
      <c r="Z232" s="4">
        <f t="shared" si="189"/>
        <v>25.655278573566513</v>
      </c>
      <c r="AB232" s="4">
        <f t="shared" si="190"/>
        <v>67.083778737475242</v>
      </c>
      <c r="AC232" s="4">
        <f t="shared" si="191"/>
        <v>30.073687661236299</v>
      </c>
      <c r="AE232" s="4">
        <f t="shared" si="192"/>
        <v>60.669959094083609</v>
      </c>
      <c r="AF232" s="4">
        <f t="shared" si="193"/>
        <v>27.840751984720857</v>
      </c>
      <c r="AH232" s="37">
        <f t="shared" si="194"/>
        <v>2.4868823771039481</v>
      </c>
      <c r="AI232" s="37">
        <f t="shared" si="195"/>
        <v>3.5492584452174367</v>
      </c>
      <c r="AJ232" s="37">
        <f t="shared" si="196"/>
        <v>4.8360001512763793</v>
      </c>
      <c r="AL232" s="20">
        <v>0.2</v>
      </c>
      <c r="AM232" s="37">
        <f t="shared" si="197"/>
        <v>43.452218699264101</v>
      </c>
      <c r="AN232" s="37">
        <f t="shared" si="198"/>
        <v>-43.957862097376371</v>
      </c>
      <c r="AO232" s="37">
        <f t="shared" si="199"/>
        <v>43.452218699264101</v>
      </c>
      <c r="AP232" s="37">
        <f t="shared" si="200"/>
        <v>62.063195959817186</v>
      </c>
      <c r="AQ232" s="37">
        <f t="shared" si="201"/>
        <v>-10.758191049952087</v>
      </c>
      <c r="AS232" s="19">
        <v>0.2</v>
      </c>
      <c r="AT232" s="4">
        <f t="shared" si="202"/>
        <v>43.452218699264101</v>
      </c>
      <c r="AU232" s="11">
        <v>45.374492947850499</v>
      </c>
      <c r="AV232" s="11">
        <v>129.61731931285615</v>
      </c>
      <c r="AW232" s="11">
        <v>-22193.774021700785</v>
      </c>
      <c r="AX232" s="4">
        <f t="shared" si="205"/>
        <v>2.2622489896181741</v>
      </c>
      <c r="AY232" s="4">
        <f t="shared" si="206"/>
        <v>-387.35443012226222</v>
      </c>
      <c r="BA232" s="4">
        <f t="shared" si="214"/>
        <v>62.063195959817186</v>
      </c>
      <c r="BB232" s="11">
        <v>61.647426345771649</v>
      </c>
      <c r="BC232" s="11">
        <v>50.01855617025074</v>
      </c>
      <c r="BD232" s="11">
        <v>-18407.515492818253</v>
      </c>
      <c r="BE232" s="4">
        <f t="shared" si="207"/>
        <v>0.87298849226460085</v>
      </c>
      <c r="BF232" s="4">
        <f t="shared" si="208"/>
        <v>-321.27175246154519</v>
      </c>
      <c r="BH232" s="4">
        <f t="shared" si="204"/>
        <v>-10.758191049952087</v>
      </c>
      <c r="BI232" s="11">
        <v>-10.423554231567351</v>
      </c>
      <c r="BJ232" s="11">
        <v>86.639125334620076</v>
      </c>
      <c r="BK232" s="11">
        <v>-32793.302526486244</v>
      </c>
      <c r="BL232" s="4">
        <f t="shared" si="209"/>
        <v>1.5121379981371543</v>
      </c>
      <c r="BM232" s="4">
        <f t="shared" si="210"/>
        <v>-572.35110168976007</v>
      </c>
      <c r="BN232" s="4">
        <f t="shared" si="211"/>
        <v>12.420118019797352</v>
      </c>
      <c r="BO232" s="4">
        <f t="shared" si="212"/>
        <v>-4.5730853025011831E-3</v>
      </c>
      <c r="BP232" s="4">
        <f t="shared" si="213"/>
        <v>1.2664995712160814</v>
      </c>
    </row>
    <row r="233" spans="1:68" x14ac:dyDescent="0.3">
      <c r="A233" s="9">
        <v>14</v>
      </c>
      <c r="B233" s="9" t="s">
        <v>270</v>
      </c>
      <c r="C233" s="9">
        <v>27</v>
      </c>
      <c r="D233" s="9">
        <v>919.33299999999997</v>
      </c>
      <c r="E233" s="9">
        <v>378.66699999999997</v>
      </c>
      <c r="G233" s="9">
        <v>894</v>
      </c>
      <c r="H233" s="9">
        <v>353.33300000000003</v>
      </c>
      <c r="J233" s="9">
        <v>939.33299999999997</v>
      </c>
      <c r="K233" s="9">
        <v>355.33300000000003</v>
      </c>
      <c r="M233" s="9">
        <v>943.33299999999997</v>
      </c>
      <c r="N233" s="9">
        <v>422</v>
      </c>
      <c r="P233" s="9">
        <v>852.66700000000003</v>
      </c>
      <c r="Q233" s="9">
        <v>391.33300000000003</v>
      </c>
      <c r="S233" s="4">
        <f t="shared" si="184"/>
        <v>65.515956157979502</v>
      </c>
      <c r="T233" s="4">
        <f t="shared" si="185"/>
        <v>26.985576032268639</v>
      </c>
      <c r="V233" s="4">
        <f t="shared" si="186"/>
        <v>63.710608457690171</v>
      </c>
      <c r="W233" s="4">
        <f t="shared" si="187"/>
        <v>25.180157067316603</v>
      </c>
      <c r="Y233" s="4">
        <f t="shared" si="188"/>
        <v>66.941249412066526</v>
      </c>
      <c r="Z233" s="4">
        <f t="shared" si="189"/>
        <v>25.322686392725306</v>
      </c>
      <c r="AB233" s="4">
        <f t="shared" si="190"/>
        <v>67.226308062883945</v>
      </c>
      <c r="AC233" s="4">
        <f t="shared" si="191"/>
        <v>30.073687661236299</v>
      </c>
      <c r="AE233" s="4">
        <f t="shared" si="192"/>
        <v>60.765026154131213</v>
      </c>
      <c r="AF233" s="4">
        <f t="shared" si="193"/>
        <v>27.888214250081958</v>
      </c>
      <c r="AH233" s="37">
        <f t="shared" si="194"/>
        <v>2.5531975947717913</v>
      </c>
      <c r="AI233" s="37">
        <f t="shared" si="195"/>
        <v>3.5301185633878571</v>
      </c>
      <c r="AJ233" s="37">
        <f t="shared" si="196"/>
        <v>4.8359168369320731</v>
      </c>
      <c r="AL233" s="20">
        <v>0.20800000000000002</v>
      </c>
      <c r="AM233" s="37">
        <f t="shared" si="197"/>
        <v>45.001130830313727</v>
      </c>
      <c r="AN233" s="37">
        <f t="shared" si="198"/>
        <v>-49.399514223266131</v>
      </c>
      <c r="AO233" s="37">
        <f t="shared" si="199"/>
        <v>45.001130830313727</v>
      </c>
      <c r="AP233" s="37">
        <f t="shared" si="200"/>
        <v>61.020105500748464</v>
      </c>
      <c r="AQ233" s="37">
        <f t="shared" si="201"/>
        <v>-10.757519157548995</v>
      </c>
      <c r="AS233" s="19">
        <v>0.20800000000000002</v>
      </c>
      <c r="AT233" s="4">
        <f t="shared" si="202"/>
        <v>45.001130830313727</v>
      </c>
      <c r="AU233" s="11">
        <v>45.802474186983133</v>
      </c>
      <c r="AV233" s="11">
        <v>-32.869370538891218</v>
      </c>
      <c r="AW233" s="11">
        <v>-22427.274394051343</v>
      </c>
      <c r="AX233" s="4">
        <f t="shared" si="205"/>
        <v>-0.57367873896167465</v>
      </c>
      <c r="AY233" s="4">
        <f t="shared" si="206"/>
        <v>-391.42978042441217</v>
      </c>
      <c r="BA233" s="4">
        <f t="shared" si="214"/>
        <v>61.020105500748464</v>
      </c>
      <c r="BB233" s="11">
        <v>61.100129032279071</v>
      </c>
      <c r="BC233" s="11">
        <v>-57.468926859895213</v>
      </c>
      <c r="BD233" s="11">
        <v>-1459.0676019191076</v>
      </c>
      <c r="BE233" s="4">
        <f t="shared" si="207"/>
        <v>-1.0030219912929774</v>
      </c>
      <c r="BF233" s="4">
        <f t="shared" si="208"/>
        <v>-25.465533662666367</v>
      </c>
      <c r="BH233" s="4">
        <f t="shared" si="204"/>
        <v>-10.757519157548995</v>
      </c>
      <c r="BI233" s="11">
        <v>-10.717170913164345</v>
      </c>
      <c r="BJ233" s="11">
        <v>-164.86756376241712</v>
      </c>
      <c r="BK233" s="11">
        <v>-27412.148211191612</v>
      </c>
      <c r="BL233" s="4">
        <f t="shared" si="209"/>
        <v>-2.8774818173958692</v>
      </c>
      <c r="BM233" s="4">
        <f t="shared" si="210"/>
        <v>-478.43224132996767</v>
      </c>
      <c r="BN233" s="4">
        <f t="shared" si="211"/>
        <v>10.383534267190482</v>
      </c>
      <c r="BO233" s="4">
        <f t="shared" si="212"/>
        <v>-3.8226736082264414E-3</v>
      </c>
      <c r="BP233" s="4">
        <f t="shared" si="213"/>
        <v>1.0588258240495207</v>
      </c>
    </row>
    <row r="234" spans="1:68" x14ac:dyDescent="0.3">
      <c r="A234" s="9">
        <v>54</v>
      </c>
      <c r="B234" s="9" t="s">
        <v>310</v>
      </c>
      <c r="C234" s="9">
        <v>28</v>
      </c>
      <c r="D234" s="9">
        <v>919.33299999999997</v>
      </c>
      <c r="E234" s="9">
        <v>378.66699999999997</v>
      </c>
      <c r="G234" s="9">
        <v>894.66700000000003</v>
      </c>
      <c r="H234" s="9">
        <v>351.33300000000003</v>
      </c>
      <c r="J234" s="9">
        <v>940.66700000000003</v>
      </c>
      <c r="K234" s="9">
        <v>354</v>
      </c>
      <c r="M234" s="9">
        <v>944</v>
      </c>
      <c r="N234" s="9">
        <v>420.66699999999997</v>
      </c>
      <c r="P234" s="9">
        <v>854</v>
      </c>
      <c r="Q234" s="9">
        <v>392.66699999999997</v>
      </c>
      <c r="S234" s="4">
        <f t="shared" si="184"/>
        <v>65.515956157979502</v>
      </c>
      <c r="T234" s="4">
        <f t="shared" si="185"/>
        <v>26.985576032268639</v>
      </c>
      <c r="V234" s="4">
        <f t="shared" si="186"/>
        <v>63.758141987713977</v>
      </c>
      <c r="W234" s="4">
        <f t="shared" si="187"/>
        <v>25.037627741907901</v>
      </c>
      <c r="Y234" s="4">
        <f t="shared" si="188"/>
        <v>67.036316472114137</v>
      </c>
      <c r="Z234" s="4">
        <f t="shared" si="189"/>
        <v>25.227690597340402</v>
      </c>
      <c r="AB234" s="4">
        <f t="shared" si="190"/>
        <v>67.273841592907743</v>
      </c>
      <c r="AC234" s="4">
        <f t="shared" si="191"/>
        <v>29.978691865851399</v>
      </c>
      <c r="AE234" s="4">
        <f t="shared" si="192"/>
        <v>60.860021949516117</v>
      </c>
      <c r="AF234" s="4">
        <f t="shared" si="193"/>
        <v>27.983281310129559</v>
      </c>
      <c r="AH234" s="37">
        <f t="shared" si="194"/>
        <v>2.6238165330498249</v>
      </c>
      <c r="AI234" s="37">
        <f t="shared" si="195"/>
        <v>3.4711530642679342</v>
      </c>
      <c r="AJ234" s="37">
        <f t="shared" si="196"/>
        <v>4.7616319865158738</v>
      </c>
      <c r="AL234" s="20">
        <v>0.216</v>
      </c>
      <c r="AM234" s="37">
        <f t="shared" si="197"/>
        <v>47.937138713614658</v>
      </c>
      <c r="AN234" s="37">
        <f t="shared" si="198"/>
        <v>-49.144120947130752</v>
      </c>
      <c r="AO234" s="37">
        <f t="shared" si="199"/>
        <v>47.937138713614658</v>
      </c>
      <c r="AP234" s="37">
        <f t="shared" si="200"/>
        <v>59.573878091856649</v>
      </c>
      <c r="AQ234" s="37">
        <f t="shared" si="201"/>
        <v>-12.094816968362993</v>
      </c>
      <c r="AS234" s="19">
        <v>0.216</v>
      </c>
      <c r="AT234" s="4">
        <f t="shared" si="202"/>
        <v>47.937138713614658</v>
      </c>
      <c r="AU234" s="11">
        <v>44.848582994248858</v>
      </c>
      <c r="AV234" s="11">
        <v>-229.21908803577929</v>
      </c>
      <c r="AW234" s="11">
        <v>-17009.605655449614</v>
      </c>
      <c r="AX234" s="4">
        <f t="shared" si="205"/>
        <v>-4.0006277946430906</v>
      </c>
      <c r="AY234" s="4">
        <f t="shared" si="206"/>
        <v>-296.87362315344399</v>
      </c>
      <c r="BA234" s="4">
        <f t="shared" si="214"/>
        <v>59.573878091856649</v>
      </c>
      <c r="BB234" s="11">
        <v>60.727923472339285</v>
      </c>
      <c r="BC234" s="11">
        <v>26.673473430713141</v>
      </c>
      <c r="BD234" s="11">
        <v>10320.711161283383</v>
      </c>
      <c r="BE234" s="4">
        <f t="shared" si="207"/>
        <v>0.4655399343091719</v>
      </c>
      <c r="BF234" s="4">
        <f t="shared" si="208"/>
        <v>180.1303909117226</v>
      </c>
      <c r="BH234" s="4">
        <f t="shared" si="204"/>
        <v>-12.094816968362993</v>
      </c>
      <c r="BI234" s="11">
        <v>-13.06143537705865</v>
      </c>
      <c r="BJ234" s="11">
        <v>-351.95526687656053</v>
      </c>
      <c r="BK234" s="11">
        <v>-10771.585516523694</v>
      </c>
      <c r="BL234" s="4">
        <f t="shared" si="209"/>
        <v>-6.1427782267313198</v>
      </c>
      <c r="BM234" s="4">
        <f t="shared" si="210"/>
        <v>-187.99963292347255</v>
      </c>
      <c r="BN234" s="4">
        <f t="shared" si="211"/>
        <v>4.1609542580380543</v>
      </c>
      <c r="BO234" s="4">
        <f t="shared" si="212"/>
        <v>-1.5021170670585456E-3</v>
      </c>
      <c r="BP234" s="4">
        <f t="shared" si="213"/>
        <v>0.42429925184727896</v>
      </c>
    </row>
    <row r="235" spans="1:68" x14ac:dyDescent="0.3">
      <c r="A235" s="9">
        <v>27</v>
      </c>
      <c r="B235" s="9" t="s">
        <v>283</v>
      </c>
      <c r="C235" s="9">
        <v>29</v>
      </c>
      <c r="D235" s="9">
        <v>920</v>
      </c>
      <c r="E235" s="9">
        <v>374</v>
      </c>
      <c r="G235" s="9">
        <v>894</v>
      </c>
      <c r="H235" s="9">
        <v>352.66699999999997</v>
      </c>
      <c r="J235" s="9">
        <v>942</v>
      </c>
      <c r="K235" s="9">
        <v>352.66699999999997</v>
      </c>
      <c r="M235" s="9">
        <v>943.33299999999997</v>
      </c>
      <c r="N235" s="9">
        <v>419.33300000000003</v>
      </c>
      <c r="P235" s="9">
        <v>856</v>
      </c>
      <c r="Q235" s="9">
        <v>394</v>
      </c>
      <c r="S235" s="4">
        <f t="shared" si="184"/>
        <v>65.563489688003315</v>
      </c>
      <c r="T235" s="4">
        <f t="shared" si="185"/>
        <v>26.652983851427432</v>
      </c>
      <c r="V235" s="4">
        <f t="shared" si="186"/>
        <v>63.710608457690171</v>
      </c>
      <c r="W235" s="4">
        <f t="shared" si="187"/>
        <v>25.132694801955502</v>
      </c>
      <c r="Y235" s="4">
        <f t="shared" si="188"/>
        <v>67.131312267499041</v>
      </c>
      <c r="Z235" s="4">
        <f t="shared" si="189"/>
        <v>25.132694801955502</v>
      </c>
      <c r="AB235" s="4">
        <f t="shared" si="190"/>
        <v>67.226308062883945</v>
      </c>
      <c r="AC235" s="4">
        <f t="shared" si="191"/>
        <v>29.883624805803798</v>
      </c>
      <c r="AE235" s="4">
        <f t="shared" si="192"/>
        <v>61.002551274924819</v>
      </c>
      <c r="AF235" s="4">
        <f t="shared" si="193"/>
        <v>28.078277105514459</v>
      </c>
      <c r="AH235" s="37">
        <f t="shared" si="194"/>
        <v>2.396757736524703</v>
      </c>
      <c r="AI235" s="37">
        <f t="shared" si="195"/>
        <v>3.6334564706260748</v>
      </c>
      <c r="AJ235" s="37">
        <f t="shared" si="196"/>
        <v>4.7784537319138058</v>
      </c>
      <c r="AL235" s="20">
        <v>0.224</v>
      </c>
      <c r="AM235" s="37">
        <f t="shared" si="197"/>
        <v>39.368878234614321</v>
      </c>
      <c r="AN235" s="37">
        <f t="shared" si="198"/>
        <v>-44.118148588595197</v>
      </c>
      <c r="AO235" s="37">
        <f t="shared" si="199"/>
        <v>39.368878234614321</v>
      </c>
      <c r="AP235" s="37">
        <f t="shared" si="200"/>
        <v>62.765014933230624</v>
      </c>
      <c r="AQ235" s="37">
        <f t="shared" si="201"/>
        <v>-17.35402463626129</v>
      </c>
      <c r="AS235" s="19">
        <v>0.224</v>
      </c>
      <c r="AT235" s="4">
        <f t="shared" si="202"/>
        <v>39.368878234614321</v>
      </c>
      <c r="AU235" s="11">
        <v>42.134968604213505</v>
      </c>
      <c r="AV235" s="11">
        <v>-305.02307395269168</v>
      </c>
      <c r="AW235" s="11">
        <v>6079.5707362362209</v>
      </c>
      <c r="AX235" s="4">
        <f t="shared" si="205"/>
        <v>-5.323656935028624</v>
      </c>
      <c r="AY235" s="4">
        <f t="shared" si="206"/>
        <v>106.10852645521781</v>
      </c>
      <c r="BA235" s="4">
        <f t="shared" si="214"/>
        <v>62.765014933230624</v>
      </c>
      <c r="BB235" s="11">
        <v>61.526904627441233</v>
      </c>
      <c r="BC235" s="11">
        <v>107.66245956395852</v>
      </c>
      <c r="BD235" s="11">
        <v>1911.7763734031364</v>
      </c>
      <c r="BE235" s="4">
        <f t="shared" si="207"/>
        <v>1.8790644001863348</v>
      </c>
      <c r="BF235" s="4">
        <f t="shared" si="208"/>
        <v>33.366792277721288</v>
      </c>
      <c r="BH235" s="4">
        <f t="shared" si="204"/>
        <v>-17.35402463626129</v>
      </c>
      <c r="BI235" s="11">
        <v>-16.348455450660964</v>
      </c>
      <c r="BJ235" s="11">
        <v>-337.21294021276196</v>
      </c>
      <c r="BK235" s="11">
        <v>10531.442982538449</v>
      </c>
      <c r="BL235" s="4">
        <f t="shared" si="209"/>
        <v>-5.8854760870434841</v>
      </c>
      <c r="BM235" s="4">
        <f t="shared" si="210"/>
        <v>183.80835503134765</v>
      </c>
      <c r="BN235" s="4">
        <f t="shared" si="211"/>
        <v>4.0588491095507138</v>
      </c>
      <c r="BO235" s="4">
        <f t="shared" si="212"/>
        <v>1.4686287567004677E-3</v>
      </c>
      <c r="BP235" s="4">
        <f t="shared" si="213"/>
        <v>0.41388742431294756</v>
      </c>
    </row>
    <row r="236" spans="1:68" x14ac:dyDescent="0.3">
      <c r="A236" s="9">
        <v>5</v>
      </c>
      <c r="B236" s="9" t="s">
        <v>261</v>
      </c>
      <c r="C236" s="9">
        <v>30</v>
      </c>
      <c r="D236" s="9">
        <v>922</v>
      </c>
      <c r="E236" s="9">
        <v>375.33300000000003</v>
      </c>
      <c r="G236" s="9">
        <v>896</v>
      </c>
      <c r="H236" s="9">
        <v>352.66699999999997</v>
      </c>
      <c r="J236" s="9">
        <v>939.33299999999997</v>
      </c>
      <c r="K236" s="9">
        <v>352.66699999999997</v>
      </c>
      <c r="M236" s="9">
        <v>945.33299999999997</v>
      </c>
      <c r="N236" s="9">
        <v>418.66699999999997</v>
      </c>
      <c r="P236" s="9">
        <v>856</v>
      </c>
      <c r="Q236" s="9">
        <v>397.33300000000003</v>
      </c>
      <c r="S236" s="4">
        <f t="shared" si="184"/>
        <v>65.706019013412018</v>
      </c>
      <c r="T236" s="4">
        <f t="shared" si="185"/>
        <v>26.747979646812336</v>
      </c>
      <c r="V236" s="4">
        <f t="shared" si="186"/>
        <v>63.853137783098873</v>
      </c>
      <c r="W236" s="4">
        <f t="shared" si="187"/>
        <v>25.132694801955502</v>
      </c>
      <c r="Y236" s="4">
        <f t="shared" si="188"/>
        <v>66.941249412066526</v>
      </c>
      <c r="Z236" s="4">
        <f t="shared" si="189"/>
        <v>25.132694801955502</v>
      </c>
      <c r="AB236" s="4">
        <f t="shared" si="190"/>
        <v>67.368837388292647</v>
      </c>
      <c r="AC236" s="4">
        <f t="shared" si="191"/>
        <v>29.836162540442697</v>
      </c>
      <c r="AE236" s="4">
        <f t="shared" si="192"/>
        <v>61.002551274924819</v>
      </c>
      <c r="AF236" s="4">
        <f t="shared" si="193"/>
        <v>28.315802226308065</v>
      </c>
      <c r="AH236" s="37">
        <f t="shared" si="194"/>
        <v>2.4581118737093557</v>
      </c>
      <c r="AI236" s="37">
        <f t="shared" si="195"/>
        <v>3.5073976866548571</v>
      </c>
      <c r="AJ236" s="37">
        <f t="shared" si="196"/>
        <v>4.9578903182469176</v>
      </c>
      <c r="AL236" s="20">
        <v>0.23200000000000001</v>
      </c>
      <c r="AM236" s="37">
        <f t="shared" si="197"/>
        <v>41.080916409081055</v>
      </c>
      <c r="AN236" s="37">
        <f t="shared" si="198"/>
        <v>-52.594361886471084</v>
      </c>
      <c r="AO236" s="37">
        <f t="shared" si="199"/>
        <v>41.080916409081055</v>
      </c>
      <c r="AP236" s="37">
        <f t="shared" si="200"/>
        <v>61.699953854435819</v>
      </c>
      <c r="AQ236" s="37">
        <f t="shared" si="201"/>
        <v>-18.434948822921971</v>
      </c>
      <c r="AS236" s="19">
        <v>0.23200000000000001</v>
      </c>
      <c r="AT236" s="4">
        <f t="shared" si="202"/>
        <v>41.080916409081055</v>
      </c>
      <c r="AU236" s="11">
        <v>39.968213579200693</v>
      </c>
      <c r="AV236" s="11">
        <v>-131.94595163577392</v>
      </c>
      <c r="AW236" s="11">
        <v>23879.749613893462</v>
      </c>
      <c r="AX236" s="4">
        <f t="shared" si="205"/>
        <v>-2.3028912907214529</v>
      </c>
      <c r="AY236" s="4">
        <f t="shared" si="206"/>
        <v>416.78025531428563</v>
      </c>
      <c r="BA236" s="4">
        <f t="shared" si="214"/>
        <v>61.699953854435819</v>
      </c>
      <c r="BB236" s="11">
        <v>62.4505229071817</v>
      </c>
      <c r="BC236" s="11">
        <v>57.261896858035406</v>
      </c>
      <c r="BD236" s="11">
        <v>-10732.898000108706</v>
      </c>
      <c r="BE236" s="4">
        <f t="shared" si="207"/>
        <v>0.99940863611011388</v>
      </c>
      <c r="BF236" s="4">
        <f t="shared" si="208"/>
        <v>-187.32440838261167</v>
      </c>
      <c r="BH236" s="4">
        <f t="shared" si="204"/>
        <v>-18.434948822921971</v>
      </c>
      <c r="BI236" s="11">
        <v>-18.456842676730925</v>
      </c>
      <c r="BJ236" s="11">
        <v>-183.45217115247814</v>
      </c>
      <c r="BK236" s="11">
        <v>9255.6687862774379</v>
      </c>
      <c r="BL236" s="4">
        <f t="shared" si="209"/>
        <v>-3.2018444065429041</v>
      </c>
      <c r="BM236" s="4">
        <f t="shared" si="210"/>
        <v>161.54189479460868</v>
      </c>
      <c r="BN236" s="4">
        <f t="shared" si="211"/>
        <v>3.5125110608601684</v>
      </c>
      <c r="BO236" s="4">
        <f t="shared" si="212"/>
        <v>1.2907197394089233E-3</v>
      </c>
      <c r="BP236" s="4">
        <f t="shared" si="213"/>
        <v>0.35817644771009433</v>
      </c>
    </row>
    <row r="237" spans="1:68" x14ac:dyDescent="0.3">
      <c r="A237" s="9">
        <v>29</v>
      </c>
      <c r="B237" s="9" t="s">
        <v>285</v>
      </c>
      <c r="C237" s="9">
        <v>31</v>
      </c>
      <c r="D237" s="9">
        <v>922.66700000000003</v>
      </c>
      <c r="E237" s="9">
        <v>375.33300000000003</v>
      </c>
      <c r="G237" s="9">
        <v>894.66700000000003</v>
      </c>
      <c r="H237" s="9">
        <v>352</v>
      </c>
      <c r="J237" s="9">
        <v>940.66700000000003</v>
      </c>
      <c r="K237" s="9">
        <v>354</v>
      </c>
      <c r="M237" s="9">
        <v>944</v>
      </c>
      <c r="N237" s="9">
        <v>416.66699999999997</v>
      </c>
      <c r="P237" s="9">
        <v>854</v>
      </c>
      <c r="Q237" s="9">
        <v>400</v>
      </c>
      <c r="S237" s="4">
        <f t="shared" si="184"/>
        <v>65.753552543435816</v>
      </c>
      <c r="T237" s="4">
        <f t="shared" si="185"/>
        <v>26.747979646812336</v>
      </c>
      <c r="V237" s="4">
        <f t="shared" si="186"/>
        <v>63.758141987713977</v>
      </c>
      <c r="W237" s="4">
        <f t="shared" si="187"/>
        <v>25.0851612719317</v>
      </c>
      <c r="Y237" s="4">
        <f t="shared" si="188"/>
        <v>67.036316472114137</v>
      </c>
      <c r="Z237" s="4">
        <f t="shared" si="189"/>
        <v>25.227690597340402</v>
      </c>
      <c r="AB237" s="4">
        <f t="shared" si="190"/>
        <v>67.273841592907743</v>
      </c>
      <c r="AC237" s="4">
        <f t="shared" si="191"/>
        <v>29.693633215033991</v>
      </c>
      <c r="AE237" s="4">
        <f t="shared" si="192"/>
        <v>60.860021949516117</v>
      </c>
      <c r="AF237" s="4">
        <f t="shared" si="193"/>
        <v>28.50586508174057</v>
      </c>
      <c r="AH237" s="37">
        <f t="shared" si="194"/>
        <v>2.5974272335768758</v>
      </c>
      <c r="AI237" s="37">
        <f t="shared" si="195"/>
        <v>3.3148384180712673</v>
      </c>
      <c r="AJ237" s="37">
        <f t="shared" si="196"/>
        <v>5.1996925751395064</v>
      </c>
      <c r="AL237" s="20">
        <v>0.24</v>
      </c>
      <c r="AM237" s="37">
        <f t="shared" si="197"/>
        <v>39.805168543448161</v>
      </c>
      <c r="AN237" s="37">
        <f t="shared" si="198"/>
        <v>-49.843559131450924</v>
      </c>
      <c r="AO237" s="37">
        <f t="shared" si="199"/>
        <v>39.805168543448161</v>
      </c>
      <c r="AP237" s="37">
        <f t="shared" si="200"/>
        <v>62.70116928414793</v>
      </c>
      <c r="AQ237" s="37">
        <f t="shared" si="201"/>
        <v>-19.759628587081131</v>
      </c>
      <c r="AS237" s="19">
        <v>0.24</v>
      </c>
      <c r="AT237" s="4">
        <f t="shared" si="202"/>
        <v>39.805168543448161</v>
      </c>
      <c r="AU237" s="11">
        <v>40.023833277767579</v>
      </c>
      <c r="AV237" s="11">
        <v>77.052938017239612</v>
      </c>
      <c r="AW237" s="11">
        <v>11793.073389342917</v>
      </c>
      <c r="AX237" s="4">
        <f t="shared" si="205"/>
        <v>1.3448274667359426</v>
      </c>
      <c r="AY237" s="4">
        <f t="shared" si="206"/>
        <v>205.82795957336111</v>
      </c>
      <c r="BA237" s="4">
        <f t="shared" si="214"/>
        <v>62.70116928414793</v>
      </c>
      <c r="BB237" s="11">
        <v>62.443095020686506</v>
      </c>
      <c r="BC237" s="11">
        <v>-64.063916594345599</v>
      </c>
      <c r="BD237" s="11">
        <v>-11763.813451237284</v>
      </c>
      <c r="BE237" s="4">
        <f t="shared" si="207"/>
        <v>-1.1181262762943631</v>
      </c>
      <c r="BF237" s="4">
        <f t="shared" si="208"/>
        <v>-205.31727731448805</v>
      </c>
      <c r="BH237" s="4">
        <f t="shared" si="204"/>
        <v>-19.759628587081131</v>
      </c>
      <c r="BI237" s="11">
        <v>-19.283690328516784</v>
      </c>
      <c r="BJ237" s="11">
        <v>-189.12223259839212</v>
      </c>
      <c r="BK237" s="11">
        <v>-17996.276541494943</v>
      </c>
      <c r="BL237" s="4">
        <f t="shared" si="209"/>
        <v>-3.3008056475644931</v>
      </c>
      <c r="BM237" s="4">
        <f t="shared" si="210"/>
        <v>-314.09427874850473</v>
      </c>
      <c r="BN237" s="4">
        <f t="shared" si="211"/>
        <v>6.8199452360707689</v>
      </c>
      <c r="BO237" s="4">
        <f t="shared" si="212"/>
        <v>-2.5096132872005528E-3</v>
      </c>
      <c r="BP237" s="4">
        <f t="shared" si="213"/>
        <v>0.69544087289934753</v>
      </c>
    </row>
    <row r="238" spans="1:68" x14ac:dyDescent="0.3">
      <c r="A238" s="9">
        <v>8</v>
      </c>
      <c r="B238" s="9" t="s">
        <v>264</v>
      </c>
      <c r="C238" s="9">
        <v>32</v>
      </c>
      <c r="D238" s="9">
        <v>924.66700000000003</v>
      </c>
      <c r="E238" s="9">
        <v>376</v>
      </c>
      <c r="G238" s="9">
        <v>896.66700000000003</v>
      </c>
      <c r="H238" s="9">
        <v>352.66699999999997</v>
      </c>
      <c r="J238" s="9">
        <v>940.66700000000003</v>
      </c>
      <c r="K238" s="9">
        <v>352.66699999999997</v>
      </c>
      <c r="M238" s="9">
        <v>946.66700000000003</v>
      </c>
      <c r="N238" s="9">
        <v>418</v>
      </c>
      <c r="P238" s="9">
        <v>854</v>
      </c>
      <c r="Q238" s="9">
        <v>402</v>
      </c>
      <c r="S238" s="4">
        <f t="shared" si="184"/>
        <v>65.896081868844519</v>
      </c>
      <c r="T238" s="4">
        <f t="shared" si="185"/>
        <v>26.795513176836135</v>
      </c>
      <c r="V238" s="4">
        <f t="shared" si="186"/>
        <v>63.900671313122679</v>
      </c>
      <c r="W238" s="4">
        <f t="shared" si="187"/>
        <v>25.132694801955502</v>
      </c>
      <c r="Y238" s="4">
        <f t="shared" si="188"/>
        <v>67.036316472114137</v>
      </c>
      <c r="Z238" s="4">
        <f t="shared" si="189"/>
        <v>25.132694801955502</v>
      </c>
      <c r="AB238" s="4">
        <f t="shared" si="190"/>
        <v>67.463904448340244</v>
      </c>
      <c r="AC238" s="4">
        <f t="shared" si="191"/>
        <v>29.788629010418894</v>
      </c>
      <c r="AE238" s="4">
        <f t="shared" si="192"/>
        <v>60.860021949516117</v>
      </c>
      <c r="AF238" s="4">
        <f t="shared" si="193"/>
        <v>28.648394407149272</v>
      </c>
      <c r="AH238" s="37">
        <f t="shared" si="194"/>
        <v>2.5974272335768736</v>
      </c>
      <c r="AI238" s="37">
        <f t="shared" si="195"/>
        <v>3.3788770374224111</v>
      </c>
      <c r="AJ238" s="37">
        <f t="shared" si="196"/>
        <v>5.3661036483385889</v>
      </c>
      <c r="AL238" s="20">
        <v>0.248</v>
      </c>
      <c r="AM238" s="37">
        <f t="shared" si="197"/>
        <v>39.805168543448104</v>
      </c>
      <c r="AN238" s="37">
        <f t="shared" si="198"/>
        <v>-55.560628927712322</v>
      </c>
      <c r="AO238" s="37">
        <f t="shared" si="199"/>
        <v>39.805168543448104</v>
      </c>
      <c r="AP238" s="37">
        <f t="shared" si="200"/>
        <v>62.354024636261414</v>
      </c>
      <c r="AQ238" s="37">
        <f t="shared" si="201"/>
        <v>-20.199719041042268</v>
      </c>
      <c r="AS238" s="19">
        <v>0.248</v>
      </c>
      <c r="AT238" s="4">
        <f t="shared" si="202"/>
        <v>39.805168543448104</v>
      </c>
      <c r="AU238" s="11">
        <v>41.201060646033618</v>
      </c>
      <c r="AV238" s="11">
        <v>56.743231555967604</v>
      </c>
      <c r="AW238" s="11">
        <v>-16318.264299885268</v>
      </c>
      <c r="AX238" s="4">
        <f t="shared" si="205"/>
        <v>0.99035621887317971</v>
      </c>
      <c r="AY238" s="4">
        <f t="shared" si="206"/>
        <v>-284.80744024364532</v>
      </c>
      <c r="BA238" s="4">
        <f t="shared" si="214"/>
        <v>62.354024636261414</v>
      </c>
      <c r="BB238" s="11">
        <v>61.425500192986206</v>
      </c>
      <c r="BC238" s="11">
        <v>-130.95912730177963</v>
      </c>
      <c r="BD238" s="11">
        <v>-4981.3020577229299</v>
      </c>
      <c r="BE238" s="4">
        <f t="shared" si="207"/>
        <v>-2.2856679569544522</v>
      </c>
      <c r="BF238" s="4">
        <f t="shared" si="208"/>
        <v>-86.94012194363377</v>
      </c>
      <c r="BH238" s="4">
        <f t="shared" si="204"/>
        <v>-20.199719041042268</v>
      </c>
      <c r="BI238" s="11">
        <v>-21.482798542030384</v>
      </c>
      <c r="BJ238" s="11">
        <v>-471.39260949283351</v>
      </c>
      <c r="BK238" s="11">
        <v>-37489.02621454851</v>
      </c>
      <c r="BL238" s="4">
        <f t="shared" si="209"/>
        <v>-8.2273531052178228</v>
      </c>
      <c r="BM238" s="4">
        <f t="shared" si="210"/>
        <v>-654.30694081033778</v>
      </c>
      <c r="BN238" s="4">
        <f t="shared" si="211"/>
        <v>14.274236568447543</v>
      </c>
      <c r="BO238" s="4">
        <f t="shared" si="212"/>
        <v>-5.227912457074599E-3</v>
      </c>
      <c r="BP238" s="4">
        <f t="shared" si="213"/>
        <v>1.4555670457043444</v>
      </c>
    </row>
    <row r="239" spans="1:68" x14ac:dyDescent="0.3">
      <c r="A239" s="9">
        <v>44</v>
      </c>
      <c r="B239" s="9" t="s">
        <v>300</v>
      </c>
      <c r="C239" s="9">
        <v>33</v>
      </c>
      <c r="D239" s="9">
        <v>922.66700000000003</v>
      </c>
      <c r="E239" s="9">
        <v>377.33300000000003</v>
      </c>
      <c r="G239" s="9">
        <v>896.66700000000003</v>
      </c>
      <c r="H239" s="9">
        <v>352</v>
      </c>
      <c r="J239" s="9">
        <v>942</v>
      </c>
      <c r="K239" s="9">
        <v>355.33300000000003</v>
      </c>
      <c r="M239" s="9">
        <v>946.66700000000003</v>
      </c>
      <c r="N239" s="9">
        <v>416</v>
      </c>
      <c r="P239" s="9">
        <v>860</v>
      </c>
      <c r="Q239" s="9">
        <v>409.33300000000003</v>
      </c>
      <c r="S239" s="4">
        <f t="shared" si="184"/>
        <v>65.753552543435816</v>
      </c>
      <c r="T239" s="4">
        <f t="shared" si="185"/>
        <v>26.890508972221038</v>
      </c>
      <c r="V239" s="4">
        <f t="shared" si="186"/>
        <v>63.900671313122679</v>
      </c>
      <c r="W239" s="4">
        <f t="shared" si="187"/>
        <v>25.0851612719317</v>
      </c>
      <c r="Y239" s="4">
        <f t="shared" si="188"/>
        <v>67.131312267499041</v>
      </c>
      <c r="Z239" s="4">
        <f t="shared" si="189"/>
        <v>25.322686392725306</v>
      </c>
      <c r="AB239" s="4">
        <f t="shared" si="190"/>
        <v>67.463904448340244</v>
      </c>
      <c r="AC239" s="4">
        <f t="shared" si="191"/>
        <v>29.646099685010192</v>
      </c>
      <c r="AE239" s="4">
        <f t="shared" si="192"/>
        <v>61.287609925742224</v>
      </c>
      <c r="AF239" s="4">
        <f t="shared" si="193"/>
        <v>29.170978178760283</v>
      </c>
      <c r="AH239" s="37">
        <f t="shared" si="194"/>
        <v>2.5869768403653581</v>
      </c>
      <c r="AI239" s="37">
        <f t="shared" si="195"/>
        <v>3.2432366264304617</v>
      </c>
      <c r="AJ239" s="37">
        <f t="shared" si="196"/>
        <v>5.0144973094524268</v>
      </c>
      <c r="AL239" s="20">
        <v>0.25600000000000001</v>
      </c>
      <c r="AM239" s="37">
        <f t="shared" si="197"/>
        <v>44.25556397591064</v>
      </c>
      <c r="AN239" s="37">
        <f t="shared" si="198"/>
        <v>-48.69187582451589</v>
      </c>
      <c r="AO239" s="37">
        <f t="shared" si="199"/>
        <v>44.25556397591064</v>
      </c>
      <c r="AP239" s="37">
        <f t="shared" si="200"/>
        <v>58.172774736119479</v>
      </c>
      <c r="AQ239" s="37">
        <f t="shared" si="201"/>
        <v>-27.050473569661801</v>
      </c>
      <c r="AS239" s="19">
        <v>0.25600000000000001</v>
      </c>
      <c r="AT239" s="4">
        <f t="shared" ref="AT239:AT258" si="215">AO239</f>
        <v>44.25556397591064</v>
      </c>
      <c r="AU239" s="11">
        <v>40.931725025785603</v>
      </c>
      <c r="AV239" s="11">
        <v>-184.03930318214012</v>
      </c>
      <c r="AW239" s="11">
        <v>-27747.688679084131</v>
      </c>
      <c r="AX239" s="4">
        <f t="shared" si="205"/>
        <v>-3.2120917936044227</v>
      </c>
      <c r="AY239" s="4">
        <f t="shared" si="206"/>
        <v>-484.28852726837442</v>
      </c>
      <c r="BA239" s="4">
        <f t="shared" si="214"/>
        <v>58.172774736119479</v>
      </c>
      <c r="BB239" s="11">
        <v>60.347748884334436</v>
      </c>
      <c r="BC239" s="11">
        <v>-143.76475330349891</v>
      </c>
      <c r="BD239" s="11">
        <v>-8993.9549565532016</v>
      </c>
      <c r="BE239" s="4">
        <f t="shared" si="207"/>
        <v>-2.5091682934634507</v>
      </c>
      <c r="BF239" s="4">
        <f t="shared" si="208"/>
        <v>-156.97412676791694</v>
      </c>
      <c r="BH239" s="4">
        <f t="shared" ref="BH239:BH258" si="216">AQ239</f>
        <v>-27.050473569661801</v>
      </c>
      <c r="BI239" s="11">
        <v>-26.82597243864128</v>
      </c>
      <c r="BJ239" s="11">
        <v>-788.94668052129941</v>
      </c>
      <c r="BK239" s="11">
        <v>-29364.70577766432</v>
      </c>
      <c r="BL239" s="4">
        <f t="shared" si="209"/>
        <v>-13.769717197776489</v>
      </c>
      <c r="BM239" s="4">
        <f t="shared" si="210"/>
        <v>-512.51079969964439</v>
      </c>
      <c r="BN239" s="4">
        <f t="shared" si="211"/>
        <v>11.858159893230374</v>
      </c>
      <c r="BO239" s="4">
        <f t="shared" si="212"/>
        <v>-4.0949612896001584E-3</v>
      </c>
      <c r="BP239" s="4">
        <f t="shared" si="213"/>
        <v>1.209195789947336</v>
      </c>
    </row>
    <row r="240" spans="1:68" x14ac:dyDescent="0.3">
      <c r="A240" s="9">
        <v>2</v>
      </c>
      <c r="B240" s="9" t="s">
        <v>258</v>
      </c>
      <c r="C240" s="9">
        <v>34</v>
      </c>
      <c r="D240" s="9">
        <v>925.33299999999997</v>
      </c>
      <c r="E240" s="9">
        <v>372.66699999999997</v>
      </c>
      <c r="G240" s="9">
        <v>896</v>
      </c>
      <c r="H240" s="9">
        <v>352</v>
      </c>
      <c r="J240" s="9">
        <v>942</v>
      </c>
      <c r="K240" s="9">
        <v>354.66699999999997</v>
      </c>
      <c r="M240" s="9">
        <v>949.33299999999997</v>
      </c>
      <c r="N240" s="9">
        <v>415.33300000000003</v>
      </c>
      <c r="P240" s="9">
        <v>862</v>
      </c>
      <c r="Q240" s="9">
        <v>417.33300000000003</v>
      </c>
      <c r="S240" s="4">
        <f t="shared" si="184"/>
        <v>65.943544134205609</v>
      </c>
      <c r="T240" s="4">
        <f t="shared" si="185"/>
        <v>26.557988056042529</v>
      </c>
      <c r="V240" s="4">
        <f t="shared" si="186"/>
        <v>63.853137783098873</v>
      </c>
      <c r="W240" s="4">
        <f t="shared" si="187"/>
        <v>25.0851612719317</v>
      </c>
      <c r="Y240" s="4">
        <f t="shared" si="188"/>
        <v>67.131312267499041</v>
      </c>
      <c r="Z240" s="4">
        <f t="shared" si="189"/>
        <v>25.275224127364204</v>
      </c>
      <c r="AB240" s="4">
        <f t="shared" si="190"/>
        <v>67.653896039110052</v>
      </c>
      <c r="AC240" s="4">
        <f t="shared" si="191"/>
        <v>29.59856615498639</v>
      </c>
      <c r="AE240" s="4">
        <f t="shared" si="192"/>
        <v>61.430139251150926</v>
      </c>
      <c r="AF240" s="4">
        <f t="shared" si="193"/>
        <v>29.741095480395096</v>
      </c>
      <c r="AH240" s="37">
        <f t="shared" si="194"/>
        <v>2.5571502593202511</v>
      </c>
      <c r="AI240" s="37">
        <f t="shared" si="195"/>
        <v>3.4886127349402538</v>
      </c>
      <c r="AJ240" s="37">
        <f t="shared" si="196"/>
        <v>5.522951793502302</v>
      </c>
      <c r="AL240" s="20">
        <v>0.26400000000000001</v>
      </c>
      <c r="AM240" s="37">
        <f t="shared" si="197"/>
        <v>35.167177698392983</v>
      </c>
      <c r="AN240" s="37">
        <f t="shared" si="198"/>
        <v>-47.202026901881837</v>
      </c>
      <c r="AO240" s="37">
        <f t="shared" si="199"/>
        <v>35.167177698392983</v>
      </c>
      <c r="AP240" s="37">
        <f t="shared" si="200"/>
        <v>60.641863914080822</v>
      </c>
      <c r="AQ240" s="37">
        <f t="shared" si="201"/>
        <v>-35.193646494187995</v>
      </c>
      <c r="AS240" s="19">
        <v>0.26400000000000001</v>
      </c>
      <c r="AT240" s="4">
        <f t="shared" si="215"/>
        <v>35.167177698392983</v>
      </c>
      <c r="AU240" s="11">
        <v>38.256431655257011</v>
      </c>
      <c r="AV240" s="11">
        <v>-387.21980839649035</v>
      </c>
      <c r="AW240" s="11">
        <v>-15534.538848188859</v>
      </c>
      <c r="AX240" s="4">
        <f t="shared" si="205"/>
        <v>-6.7582605854603415</v>
      </c>
      <c r="AY240" s="4">
        <f t="shared" si="206"/>
        <v>-271.12885067986321</v>
      </c>
      <c r="BA240" s="4">
        <f t="shared" si="214"/>
        <v>60.641863914080822</v>
      </c>
      <c r="BB240" s="11">
        <v>59.125264030874874</v>
      </c>
      <c r="BC240" s="11">
        <v>-274.86241344166984</v>
      </c>
      <c r="BD240" s="11">
        <v>-23503.111109638667</v>
      </c>
      <c r="BE240" s="4">
        <f t="shared" si="207"/>
        <v>-4.7972541045350576</v>
      </c>
      <c r="BF240" s="4">
        <f t="shared" si="208"/>
        <v>-410.20667332525278</v>
      </c>
      <c r="BH240" s="4">
        <f t="shared" si="216"/>
        <v>-35.193646494187995</v>
      </c>
      <c r="BI240" s="11">
        <v>-34.10594602993848</v>
      </c>
      <c r="BJ240" s="11">
        <v>-941.22792425144155</v>
      </c>
      <c r="BK240" s="11">
        <v>-11887.70677964921</v>
      </c>
      <c r="BL240" s="4">
        <f t="shared" si="209"/>
        <v>-16.42752628989944</v>
      </c>
      <c r="BM240" s="4">
        <f t="shared" si="210"/>
        <v>-207.47962381653079</v>
      </c>
      <c r="BN240" s="4">
        <f t="shared" si="211"/>
        <v>7.386743993731498</v>
      </c>
      <c r="BO240" s="4">
        <f t="shared" si="212"/>
        <v>-1.6577621942940809E-3</v>
      </c>
      <c r="BP240" s="4">
        <f t="shared" si="213"/>
        <v>0.75323826116883785</v>
      </c>
    </row>
    <row r="241" spans="1:68" x14ac:dyDescent="0.3">
      <c r="A241" s="9">
        <v>35</v>
      </c>
      <c r="B241" s="9" t="s">
        <v>291</v>
      </c>
      <c r="C241" s="9">
        <v>35</v>
      </c>
      <c r="D241" s="9">
        <v>924</v>
      </c>
      <c r="E241" s="9">
        <v>374.66699999999997</v>
      </c>
      <c r="G241" s="9">
        <v>896.66700000000003</v>
      </c>
      <c r="H241" s="9">
        <v>354.66699999999997</v>
      </c>
      <c r="J241" s="9">
        <v>940.66700000000003</v>
      </c>
      <c r="K241" s="9">
        <v>356.66699999999997</v>
      </c>
      <c r="M241" s="9">
        <v>950.66700000000003</v>
      </c>
      <c r="N241" s="9">
        <v>415.33300000000003</v>
      </c>
      <c r="P241" s="9">
        <v>864</v>
      </c>
      <c r="Q241" s="9">
        <v>426</v>
      </c>
      <c r="S241" s="4">
        <f t="shared" si="184"/>
        <v>65.84854833882072</v>
      </c>
      <c r="T241" s="4">
        <f t="shared" si="185"/>
        <v>26.700517381451231</v>
      </c>
      <c r="V241" s="4">
        <f t="shared" si="186"/>
        <v>63.900671313122679</v>
      </c>
      <c r="W241" s="4">
        <f t="shared" si="187"/>
        <v>25.275224127364204</v>
      </c>
      <c r="Y241" s="4">
        <f t="shared" si="188"/>
        <v>67.036316472114137</v>
      </c>
      <c r="Z241" s="4">
        <f t="shared" si="189"/>
        <v>25.417753452772907</v>
      </c>
      <c r="AB241" s="4">
        <f t="shared" si="190"/>
        <v>67.748963099157649</v>
      </c>
      <c r="AC241" s="4">
        <f t="shared" si="191"/>
        <v>29.59856615498639</v>
      </c>
      <c r="AE241" s="4">
        <f t="shared" si="192"/>
        <v>61.572668576559629</v>
      </c>
      <c r="AF241" s="4">
        <f t="shared" si="193"/>
        <v>30.358746312053707</v>
      </c>
      <c r="AH241" s="37">
        <f t="shared" si="194"/>
        <v>2.4136457418992192</v>
      </c>
      <c r="AI241" s="37">
        <f t="shared" si="195"/>
        <v>3.4655826285193529</v>
      </c>
      <c r="AJ241" s="37">
        <f t="shared" si="196"/>
        <v>5.627236146636367</v>
      </c>
      <c r="AL241" s="20">
        <v>0.27200000000000002</v>
      </c>
      <c r="AM241" s="37">
        <f t="shared" si="197"/>
        <v>36.193540294142274</v>
      </c>
      <c r="AN241" s="37">
        <f t="shared" si="198"/>
        <v>-47.202026901882178</v>
      </c>
      <c r="AO241" s="37">
        <f t="shared" si="199"/>
        <v>36.193540294142274</v>
      </c>
      <c r="AP241" s="37">
        <f t="shared" si="200"/>
        <v>56.744874285355749</v>
      </c>
      <c r="AQ241" s="37">
        <f t="shared" si="201"/>
        <v>-40.548642212299562</v>
      </c>
      <c r="AS241" s="19">
        <v>0.27200000000000002</v>
      </c>
      <c r="AT241" s="4">
        <f t="shared" si="215"/>
        <v>36.193540294142274</v>
      </c>
      <c r="AU241" s="11">
        <v>34.736207797170493</v>
      </c>
      <c r="AV241" s="11">
        <v>-432.59193655877789</v>
      </c>
      <c r="AW241" s="11">
        <v>935.55177905153084</v>
      </c>
      <c r="AX241" s="4">
        <f t="shared" si="205"/>
        <v>-7.5501536105291027</v>
      </c>
      <c r="AY241" s="4">
        <f t="shared" si="206"/>
        <v>16.32845886733973</v>
      </c>
      <c r="BA241" s="4">
        <f t="shared" si="214"/>
        <v>56.744874285355749</v>
      </c>
      <c r="BB241" s="11">
        <v>55.949950060383493</v>
      </c>
      <c r="BC241" s="11">
        <v>-519.81454891912358</v>
      </c>
      <c r="BD241" s="11">
        <v>-24060.377021817487</v>
      </c>
      <c r="BE241" s="4">
        <f t="shared" si="207"/>
        <v>-9.0724753784078374</v>
      </c>
      <c r="BF241" s="4">
        <f t="shared" si="208"/>
        <v>-419.93279830190278</v>
      </c>
      <c r="BH241" s="4">
        <f t="shared" si="216"/>
        <v>-40.548642212299562</v>
      </c>
      <c r="BI241" s="11">
        <v>-41.885619941959185</v>
      </c>
      <c r="BJ241" s="11">
        <v>-979.14999802985915</v>
      </c>
      <c r="BK241" s="11">
        <v>2045.5970049689681</v>
      </c>
      <c r="BL241" s="4">
        <f t="shared" si="209"/>
        <v>-17.089391336517032</v>
      </c>
      <c r="BM241" s="4">
        <f t="shared" si="210"/>
        <v>35.702402905643304</v>
      </c>
      <c r="BN241" s="4">
        <f t="shared" si="211"/>
        <v>6.3846063198675305</v>
      </c>
      <c r="BO241" s="4">
        <f t="shared" si="212"/>
        <v>2.8526219921608996E-4</v>
      </c>
      <c r="BP241" s="4">
        <f t="shared" si="213"/>
        <v>0.65104865779911847</v>
      </c>
    </row>
    <row r="242" spans="1:68" x14ac:dyDescent="0.3">
      <c r="A242" s="9">
        <v>22</v>
      </c>
      <c r="B242" s="9" t="s">
        <v>278</v>
      </c>
      <c r="C242" s="9">
        <v>36</v>
      </c>
      <c r="D242" s="9">
        <v>920</v>
      </c>
      <c r="E242" s="9">
        <v>374.66699999999997</v>
      </c>
      <c r="G242" s="9">
        <v>892.66700000000003</v>
      </c>
      <c r="H242" s="9">
        <v>358</v>
      </c>
      <c r="J242" s="9">
        <v>937.33299999999997</v>
      </c>
      <c r="K242" s="9">
        <v>356.66699999999997</v>
      </c>
      <c r="M242" s="9">
        <v>954.66700000000003</v>
      </c>
      <c r="N242" s="9">
        <v>414</v>
      </c>
      <c r="P242" s="9">
        <v>871.33299999999997</v>
      </c>
      <c r="Q242" s="9">
        <v>433.33300000000003</v>
      </c>
      <c r="S242" s="4">
        <f t="shared" si="184"/>
        <v>65.563489688003315</v>
      </c>
      <c r="T242" s="4">
        <f t="shared" si="185"/>
        <v>26.700517381451231</v>
      </c>
      <c r="V242" s="4">
        <f t="shared" si="186"/>
        <v>63.615612662305274</v>
      </c>
      <c r="W242" s="4">
        <f t="shared" si="187"/>
        <v>25.51274924815781</v>
      </c>
      <c r="Y242" s="4">
        <f t="shared" si="188"/>
        <v>66.798720086657823</v>
      </c>
      <c r="Z242" s="4">
        <f t="shared" si="189"/>
        <v>25.417753452772907</v>
      </c>
      <c r="AB242" s="4">
        <f t="shared" si="190"/>
        <v>68.034021749975068</v>
      </c>
      <c r="AC242" s="4">
        <f t="shared" si="191"/>
        <v>29.50357035960149</v>
      </c>
      <c r="AE242" s="4">
        <f t="shared" si="192"/>
        <v>62.095252348170639</v>
      </c>
      <c r="AF242" s="4">
        <f t="shared" si="193"/>
        <v>30.881330083664718</v>
      </c>
      <c r="AH242" s="37">
        <f t="shared" si="194"/>
        <v>2.281450864189186</v>
      </c>
      <c r="AI242" s="37">
        <f t="shared" si="195"/>
        <v>3.7363932699258835</v>
      </c>
      <c r="AJ242" s="37">
        <f t="shared" si="196"/>
        <v>5.4321142381580376</v>
      </c>
      <c r="AL242" s="20">
        <v>0.28000000000000003</v>
      </c>
      <c r="AM242" s="37">
        <f t="shared" si="197"/>
        <v>31.373825073882511</v>
      </c>
      <c r="AN242" s="37">
        <f t="shared" si="198"/>
        <v>-46.081474720597207</v>
      </c>
      <c r="AO242" s="37">
        <f t="shared" si="199"/>
        <v>31.373825073882511</v>
      </c>
      <c r="AP242" s="37">
        <f t="shared" si="200"/>
        <v>48.607954718764859</v>
      </c>
      <c r="AQ242" s="37">
        <f t="shared" si="201"/>
        <v>-50.322237923203772</v>
      </c>
      <c r="AS242" s="19">
        <v>0.28000000000000003</v>
      </c>
      <c r="AT242" s="4">
        <f t="shared" si="215"/>
        <v>31.373825073882511</v>
      </c>
      <c r="AU242" s="11">
        <v>31.334960341564333</v>
      </c>
      <c r="AV242" s="11">
        <v>-372.25097922068466</v>
      </c>
      <c r="AW242" s="11">
        <v>17402.119205049417</v>
      </c>
      <c r="AX242" s="4">
        <f t="shared" si="205"/>
        <v>-6.4970052311739428</v>
      </c>
      <c r="AY242" s="4">
        <f t="shared" si="206"/>
        <v>303.7242769526506</v>
      </c>
      <c r="BA242" s="4">
        <f t="shared" si="214"/>
        <v>48.607954718764859</v>
      </c>
      <c r="BB242" s="11">
        <v>50.808230853131036</v>
      </c>
      <c r="BC242" s="11">
        <v>-659.82846407565501</v>
      </c>
      <c r="BD242" s="11">
        <v>-1543.0866607990397</v>
      </c>
      <c r="BE242" s="4">
        <f t="shared" si="207"/>
        <v>-11.516179196497303</v>
      </c>
      <c r="BF242" s="4">
        <f t="shared" si="208"/>
        <v>-26.931942874548163</v>
      </c>
      <c r="BH242" s="4">
        <f t="shared" si="216"/>
        <v>-50.322237923203772</v>
      </c>
      <c r="BI242" s="11">
        <v>-49.772346742530296</v>
      </c>
      <c r="BJ242" s="11">
        <v>-908.49837061736775</v>
      </c>
      <c r="BK242" s="11">
        <v>22035.010173673443</v>
      </c>
      <c r="BL242" s="4">
        <f t="shared" si="209"/>
        <v>-15.856287816276776</v>
      </c>
      <c r="BM242" s="4">
        <f t="shared" si="210"/>
        <v>384.58347824104919</v>
      </c>
      <c r="BN242" s="4">
        <f t="shared" si="211"/>
        <v>9.9706105571165704</v>
      </c>
      <c r="BO242" s="4">
        <f t="shared" si="212"/>
        <v>3.0728219911459829E-3</v>
      </c>
      <c r="BP242" s="4">
        <f t="shared" si="213"/>
        <v>1.0167193238600729</v>
      </c>
    </row>
    <row r="243" spans="1:68" x14ac:dyDescent="0.3">
      <c r="A243" s="9">
        <v>31</v>
      </c>
      <c r="B243" s="9" t="s">
        <v>287</v>
      </c>
      <c r="C243" s="9">
        <v>37</v>
      </c>
      <c r="D243" s="9">
        <v>918.66700000000003</v>
      </c>
      <c r="E243" s="9">
        <v>376</v>
      </c>
      <c r="G243" s="9">
        <v>889.33299999999997</v>
      </c>
      <c r="H243" s="9">
        <v>360</v>
      </c>
      <c r="J243" s="9">
        <v>934</v>
      </c>
      <c r="K243" s="9">
        <v>357.33300000000003</v>
      </c>
      <c r="M243" s="9">
        <v>952</v>
      </c>
      <c r="N243" s="9">
        <v>412.66699999999997</v>
      </c>
      <c r="P243" s="9">
        <v>875.33299999999997</v>
      </c>
      <c r="Q243" s="9">
        <v>441.33300000000003</v>
      </c>
      <c r="S243" s="4">
        <f t="shared" si="184"/>
        <v>65.468493892618412</v>
      </c>
      <c r="T243" s="4">
        <f t="shared" si="185"/>
        <v>26.795513176836135</v>
      </c>
      <c r="V243" s="4">
        <f t="shared" si="186"/>
        <v>63.37801627684896</v>
      </c>
      <c r="W243" s="4">
        <f t="shared" si="187"/>
        <v>25.655278573566513</v>
      </c>
      <c r="Y243" s="4">
        <f t="shared" si="188"/>
        <v>66.561194965864232</v>
      </c>
      <c r="Z243" s="4">
        <f t="shared" si="189"/>
        <v>25.465215718134008</v>
      </c>
      <c r="AB243" s="4">
        <f t="shared" si="190"/>
        <v>67.843958894542553</v>
      </c>
      <c r="AC243" s="4">
        <f t="shared" si="191"/>
        <v>29.408574564216586</v>
      </c>
      <c r="AE243" s="4">
        <f t="shared" si="192"/>
        <v>62.380310998988044</v>
      </c>
      <c r="AF243" s="4">
        <f t="shared" si="193"/>
        <v>31.451447385299527</v>
      </c>
      <c r="AH243" s="37">
        <f t="shared" si="194"/>
        <v>2.3812248135206726</v>
      </c>
      <c r="AI243" s="37">
        <f t="shared" si="195"/>
        <v>3.5314195148105965</v>
      </c>
      <c r="AJ243" s="37">
        <f t="shared" si="196"/>
        <v>5.5870025002724732</v>
      </c>
      <c r="AL243" s="20">
        <v>0.28800000000000003</v>
      </c>
      <c r="AM243" s="37">
        <f t="shared" si="197"/>
        <v>28.609912263647228</v>
      </c>
      <c r="AN243" s="37">
        <f t="shared" si="198"/>
        <v>-50.600452085641294</v>
      </c>
      <c r="AO243" s="37">
        <f t="shared" si="199"/>
        <v>28.609912263647228</v>
      </c>
      <c r="AP243" s="37">
        <f t="shared" si="200"/>
        <v>47.726855433193769</v>
      </c>
      <c r="AQ243" s="37">
        <f t="shared" si="201"/>
        <v>-56.444523096979033</v>
      </c>
      <c r="AS243" s="19">
        <v>0.28800000000000003</v>
      </c>
      <c r="AT243" s="4">
        <f t="shared" si="215"/>
        <v>28.609912263647228</v>
      </c>
      <c r="AU243" s="11">
        <v>28.780191846743975</v>
      </c>
      <c r="AV243" s="11">
        <v>-154.15801605308627</v>
      </c>
      <c r="AW243" s="11">
        <v>38477.797838682753</v>
      </c>
      <c r="AX243" s="4">
        <f t="shared" si="205"/>
        <v>-2.6905649484686291</v>
      </c>
      <c r="AY243" s="4">
        <f t="shared" si="206"/>
        <v>671.56426120177207</v>
      </c>
      <c r="BA243" s="4">
        <f t="shared" si="214"/>
        <v>47.726855433193769</v>
      </c>
      <c r="BB243" s="11">
        <v>45.392694133730288</v>
      </c>
      <c r="BC243" s="11">
        <v>-544.50393666459115</v>
      </c>
      <c r="BD243" s="11">
        <v>45708.75489659801</v>
      </c>
      <c r="BE243" s="4">
        <f t="shared" si="207"/>
        <v>-9.5033864848677858</v>
      </c>
      <c r="BF243" s="4">
        <f t="shared" si="208"/>
        <v>797.76826993271573</v>
      </c>
      <c r="BH243" s="4">
        <f t="shared" si="216"/>
        <v>-56.444523096979033</v>
      </c>
      <c r="BI243" s="11">
        <v>-56.421594562258782</v>
      </c>
      <c r="BJ243" s="11">
        <v>-626.58981850537486</v>
      </c>
      <c r="BK243" s="11">
        <v>46713.521798875248</v>
      </c>
      <c r="BL243" s="4">
        <f t="shared" si="209"/>
        <v>-10.936055392392486</v>
      </c>
      <c r="BM243" s="4">
        <f t="shared" si="210"/>
        <v>815.3047605925176</v>
      </c>
      <c r="BN243" s="4">
        <f t="shared" si="211"/>
        <v>17.881450048249317</v>
      </c>
      <c r="BO243" s="4">
        <f t="shared" si="212"/>
        <v>6.5142850371342157E-3</v>
      </c>
      <c r="BP243" s="4">
        <f t="shared" si="213"/>
        <v>1.8234004526149459</v>
      </c>
    </row>
    <row r="244" spans="1:68" x14ac:dyDescent="0.3">
      <c r="A244" s="9">
        <v>6</v>
      </c>
      <c r="B244" s="9" t="s">
        <v>262</v>
      </c>
      <c r="C244" s="9">
        <v>38</v>
      </c>
      <c r="D244" s="9">
        <v>921.33299999999997</v>
      </c>
      <c r="E244" s="9">
        <v>378</v>
      </c>
      <c r="G244" s="9">
        <v>888.66700000000003</v>
      </c>
      <c r="H244" s="9">
        <v>360.66699999999997</v>
      </c>
      <c r="J244" s="9">
        <v>934</v>
      </c>
      <c r="K244" s="9">
        <v>359.33300000000003</v>
      </c>
      <c r="M244" s="9">
        <v>956.66700000000003</v>
      </c>
      <c r="N244" s="9">
        <v>410</v>
      </c>
      <c r="P244" s="9">
        <v>881.33299999999997</v>
      </c>
      <c r="Q244" s="9">
        <v>446.66699999999997</v>
      </c>
      <c r="S244" s="4">
        <f t="shared" si="184"/>
        <v>65.658485483388205</v>
      </c>
      <c r="T244" s="4">
        <f t="shared" si="185"/>
        <v>26.938042502244837</v>
      </c>
      <c r="V244" s="4">
        <f t="shared" si="186"/>
        <v>63.33055401148787</v>
      </c>
      <c r="W244" s="4">
        <f t="shared" si="187"/>
        <v>25.702812103590311</v>
      </c>
      <c r="Y244" s="4">
        <f t="shared" si="188"/>
        <v>66.561194965864232</v>
      </c>
      <c r="Z244" s="4">
        <f t="shared" si="189"/>
        <v>25.60774504354271</v>
      </c>
      <c r="AB244" s="4">
        <f t="shared" si="190"/>
        <v>68.17655107538377</v>
      </c>
      <c r="AC244" s="4">
        <f t="shared" si="191"/>
        <v>29.218511708784082</v>
      </c>
      <c r="AE244" s="4">
        <f t="shared" si="192"/>
        <v>62.807898975214151</v>
      </c>
      <c r="AF244" s="4">
        <f t="shared" si="193"/>
        <v>31.831573096164536</v>
      </c>
      <c r="AH244" s="37">
        <f t="shared" si="194"/>
        <v>2.6353479989603423</v>
      </c>
      <c r="AI244" s="37">
        <f t="shared" si="195"/>
        <v>3.3972333048475942</v>
      </c>
      <c r="AJ244" s="37">
        <f t="shared" si="196"/>
        <v>5.6632574649411822</v>
      </c>
      <c r="AL244" s="20">
        <v>0.29599999999999999</v>
      </c>
      <c r="AM244" s="37">
        <f t="shared" si="197"/>
        <v>27.950996959447366</v>
      </c>
      <c r="AN244" s="37">
        <f t="shared" si="198"/>
        <v>-55.840080279032343</v>
      </c>
      <c r="AO244" s="37">
        <f t="shared" si="199"/>
        <v>27.950996959447366</v>
      </c>
      <c r="AP244" s="37">
        <f t="shared" si="200"/>
        <v>42.16535110594856</v>
      </c>
      <c r="AQ244" s="37">
        <f t="shared" si="201"/>
        <v>-59.778282703248841</v>
      </c>
      <c r="AS244" s="19">
        <v>0.29599999999999999</v>
      </c>
      <c r="AT244" s="4">
        <f t="shared" si="215"/>
        <v>27.950996959447366</v>
      </c>
      <c r="AU244" s="11">
        <v>28.868431967561147</v>
      </c>
      <c r="AV244" s="11">
        <v>243.3938154397967</v>
      </c>
      <c r="AW244" s="11">
        <v>56055.27849010365</v>
      </c>
      <c r="AX244" s="4">
        <f t="shared" si="205"/>
        <v>4.2480234584158625</v>
      </c>
      <c r="AY244" s="4">
        <f t="shared" si="206"/>
        <v>978.34917277466457</v>
      </c>
      <c r="BA244" s="4">
        <f t="shared" si="214"/>
        <v>42.16535110594856</v>
      </c>
      <c r="BB244" s="11">
        <v>42.09616745269679</v>
      </c>
      <c r="BC244" s="11">
        <v>71.511649006702839</v>
      </c>
      <c r="BD244" s="11">
        <v>110692.64397421491</v>
      </c>
      <c r="BE244" s="4">
        <f t="shared" si="207"/>
        <v>1.248113728697497</v>
      </c>
      <c r="BF244" s="4">
        <f t="shared" si="208"/>
        <v>1931.9510950879117</v>
      </c>
      <c r="BH244" s="4">
        <f t="shared" si="216"/>
        <v>-59.778282703248841</v>
      </c>
      <c r="BI244" s="11">
        <v>-59.797784314799003</v>
      </c>
      <c r="BJ244" s="11">
        <v>-161.08198633499219</v>
      </c>
      <c r="BK244" s="11">
        <v>59283.379483156998</v>
      </c>
      <c r="BL244" s="4">
        <f t="shared" si="209"/>
        <v>-2.8114110271981274</v>
      </c>
      <c r="BM244" s="4">
        <f t="shared" si="210"/>
        <v>1034.690163690344</v>
      </c>
      <c r="BN244" s="4">
        <f t="shared" si="211"/>
        <v>22.453431656392091</v>
      </c>
      <c r="BO244" s="4">
        <f t="shared" si="212"/>
        <v>8.2671744078858488E-3</v>
      </c>
      <c r="BP244" s="4">
        <f t="shared" si="213"/>
        <v>2.2896128297510461</v>
      </c>
    </row>
    <row r="245" spans="1:68" x14ac:dyDescent="0.3">
      <c r="A245" s="9">
        <v>36</v>
      </c>
      <c r="B245" s="9" t="s">
        <v>292</v>
      </c>
      <c r="C245" s="9">
        <v>39</v>
      </c>
      <c r="D245" s="9">
        <v>922</v>
      </c>
      <c r="E245" s="9">
        <v>380.66699999999997</v>
      </c>
      <c r="G245" s="9">
        <v>891.33299999999997</v>
      </c>
      <c r="H245" s="9">
        <v>359.33300000000003</v>
      </c>
      <c r="J245" s="9">
        <v>938.66700000000003</v>
      </c>
      <c r="K245" s="9">
        <v>358</v>
      </c>
      <c r="M245" s="9">
        <v>954.66700000000003</v>
      </c>
      <c r="N245" s="9">
        <v>412.66699999999997</v>
      </c>
      <c r="P245" s="9">
        <v>882</v>
      </c>
      <c r="Q245" s="9">
        <v>448.66699999999997</v>
      </c>
      <c r="S245" s="4">
        <f t="shared" si="184"/>
        <v>65.706019013412018</v>
      </c>
      <c r="T245" s="4">
        <f t="shared" si="185"/>
        <v>27.128105357677342</v>
      </c>
      <c r="V245" s="4">
        <f t="shared" si="186"/>
        <v>63.520545602257663</v>
      </c>
      <c r="W245" s="4">
        <f t="shared" si="187"/>
        <v>25.60774504354271</v>
      </c>
      <c r="Y245" s="4">
        <f t="shared" si="188"/>
        <v>66.893787146705435</v>
      </c>
      <c r="Z245" s="4">
        <f t="shared" si="189"/>
        <v>25.51274924815781</v>
      </c>
      <c r="AB245" s="4">
        <f t="shared" si="190"/>
        <v>68.034021749975068</v>
      </c>
      <c r="AC245" s="4">
        <f t="shared" si="191"/>
        <v>29.408574564216586</v>
      </c>
      <c r="AE245" s="4">
        <f t="shared" si="192"/>
        <v>62.855432505237957</v>
      </c>
      <c r="AF245" s="4">
        <f t="shared" si="193"/>
        <v>31.974102421573239</v>
      </c>
      <c r="AH245" s="37">
        <f t="shared" si="194"/>
        <v>2.6622902763707428</v>
      </c>
      <c r="AI245" s="37">
        <f t="shared" si="195"/>
        <v>3.2588550970269883</v>
      </c>
      <c r="AJ245" s="37">
        <f t="shared" si="196"/>
        <v>5.6222354080802805</v>
      </c>
      <c r="AL245" s="20">
        <v>0.30399999999999999</v>
      </c>
      <c r="AM245" s="37">
        <f t="shared" si="197"/>
        <v>34.825036559274544</v>
      </c>
      <c r="AN245" s="37">
        <f t="shared" si="198"/>
        <v>-53.673029282727057</v>
      </c>
      <c r="AO245" s="37">
        <f t="shared" si="199"/>
        <v>34.825036559274544</v>
      </c>
      <c r="AP245" s="37">
        <f t="shared" si="200"/>
        <v>44.409050523600285</v>
      </c>
      <c r="AQ245" s="37">
        <f t="shared" si="201"/>
        <v>-59.534455080540084</v>
      </c>
      <c r="AS245" s="19">
        <v>0.30399999999999999</v>
      </c>
      <c r="AT245" s="4">
        <f t="shared" si="215"/>
        <v>34.825036559274544</v>
      </c>
      <c r="AU245" s="11">
        <v>32.674493078750096</v>
      </c>
      <c r="AV245" s="11">
        <v>742.72648238829788</v>
      </c>
      <c r="AW245" s="11">
        <v>54390.589976509022</v>
      </c>
      <c r="AX245" s="4">
        <f t="shared" si="205"/>
        <v>12.963022559431476</v>
      </c>
      <c r="AY245" s="4">
        <f t="shared" si="206"/>
        <v>949.29487719230792</v>
      </c>
      <c r="BA245" s="4">
        <f t="shared" si="214"/>
        <v>44.409050523600285</v>
      </c>
      <c r="BB245" s="11">
        <v>46.53688057218347</v>
      </c>
      <c r="BC245" s="11">
        <v>1226.5784510447429</v>
      </c>
      <c r="BD245" s="11">
        <v>119107.66052017843</v>
      </c>
      <c r="BE245" s="4">
        <f t="shared" si="207"/>
        <v>21.407832504742846</v>
      </c>
      <c r="BF245" s="4">
        <f t="shared" si="208"/>
        <v>2078.8208404247757</v>
      </c>
      <c r="BH245" s="4">
        <f t="shared" si="216"/>
        <v>-59.534455080540084</v>
      </c>
      <c r="BI245" s="11">
        <v>-58.998906466034398</v>
      </c>
      <c r="BJ245" s="11">
        <v>321.94429827808796</v>
      </c>
      <c r="BK245" s="11">
        <v>54445.844885846127</v>
      </c>
      <c r="BL245" s="4">
        <f t="shared" si="209"/>
        <v>5.618988012975346</v>
      </c>
      <c r="BM245" s="4">
        <f t="shared" si="210"/>
        <v>950.25925728813138</v>
      </c>
      <c r="BN245" s="4">
        <f t="shared" si="211"/>
        <v>20.632004782125446</v>
      </c>
      <c r="BO245" s="4">
        <f t="shared" si="212"/>
        <v>7.5925714657321692E-3</v>
      </c>
      <c r="BP245" s="4">
        <f t="shared" si="213"/>
        <v>2.103878978302685</v>
      </c>
    </row>
    <row r="246" spans="1:68" x14ac:dyDescent="0.3">
      <c r="A246" s="9">
        <v>1</v>
      </c>
      <c r="B246" s="9" t="s">
        <v>257</v>
      </c>
      <c r="C246" s="9">
        <v>40</v>
      </c>
      <c r="D246" s="9">
        <v>930</v>
      </c>
      <c r="E246" s="9">
        <v>378.66699999999997</v>
      </c>
      <c r="G246" s="9">
        <v>898</v>
      </c>
      <c r="H246" s="9">
        <v>354</v>
      </c>
      <c r="M246" s="9">
        <v>953.33299999999997</v>
      </c>
      <c r="N246" s="9">
        <v>418</v>
      </c>
      <c r="P246" s="9">
        <v>880</v>
      </c>
      <c r="Q246" s="9">
        <v>447.33300000000003</v>
      </c>
      <c r="S246" s="4">
        <f t="shared" si="184"/>
        <v>66.276136315046827</v>
      </c>
      <c r="T246" s="4">
        <f t="shared" si="185"/>
        <v>26.985576032268639</v>
      </c>
      <c r="V246" s="4">
        <f t="shared" si="186"/>
        <v>63.995667108507575</v>
      </c>
      <c r="W246" s="4">
        <f t="shared" si="187"/>
        <v>25.227690597340402</v>
      </c>
      <c r="Y246" s="4" t="str">
        <f t="shared" si="188"/>
        <v>nan</v>
      </c>
      <c r="Z246" s="4" t="str">
        <f t="shared" si="189"/>
        <v>nan</v>
      </c>
      <c r="AB246" s="4">
        <f t="shared" si="190"/>
        <v>67.938954689927456</v>
      </c>
      <c r="AC246" s="4">
        <f t="shared" si="191"/>
        <v>29.788629010418894</v>
      </c>
      <c r="AE246" s="4">
        <f t="shared" si="192"/>
        <v>62.712903179829254</v>
      </c>
      <c r="AF246" s="4">
        <f t="shared" si="193"/>
        <v>31.879035361525638</v>
      </c>
      <c r="AH246" s="37">
        <f t="shared" si="194"/>
        <v>2.8793577416338181</v>
      </c>
      <c r="AI246" s="37">
        <f t="shared" si="195"/>
        <v>3.2591518752825364</v>
      </c>
      <c r="AJ246" s="37">
        <f t="shared" si="196"/>
        <v>6.0533110429751424</v>
      </c>
      <c r="AL246" s="20">
        <v>0.312</v>
      </c>
      <c r="AM246" s="37">
        <f t="shared" si="197"/>
        <v>37.626608017047694</v>
      </c>
      <c r="AN246" s="37" t="str">
        <f t="shared" si="198"/>
        <v>nan</v>
      </c>
      <c r="AO246" s="37">
        <f t="shared" si="199"/>
        <v>37.626608017047694</v>
      </c>
      <c r="AP246" s="37">
        <f t="shared" si="200"/>
        <v>59.322866080247998</v>
      </c>
      <c r="AQ246" s="37">
        <f t="shared" si="201"/>
        <v>-53.939300298782435</v>
      </c>
      <c r="AS246" s="19">
        <v>0.312</v>
      </c>
      <c r="AT246" s="4">
        <f t="shared" si="215"/>
        <v>37.626608017047694</v>
      </c>
      <c r="AU246" s="11">
        <v>40.752056250215752</v>
      </c>
      <c r="AV246" s="11">
        <v>1113.6432963985715</v>
      </c>
      <c r="AW246" s="11">
        <v>-3109.6417342718464</v>
      </c>
      <c r="AX246" s="4">
        <f t="shared" si="205"/>
        <v>19.436742214918183</v>
      </c>
      <c r="AY246" s="4">
        <f t="shared" si="206"/>
        <v>-54.273486820470325</v>
      </c>
      <c r="BA246" s="4">
        <f t="shared" si="214"/>
        <v>59.322866080247998</v>
      </c>
      <c r="BB246" s="11">
        <v>61.721423601562279</v>
      </c>
      <c r="BC246" s="11">
        <v>1977.2343078465226</v>
      </c>
      <c r="BD246" s="11">
        <v>-4221.1659790661142</v>
      </c>
      <c r="BE246" s="4">
        <f t="shared" si="207"/>
        <v>34.509248755312974</v>
      </c>
      <c r="BF246" s="4">
        <f t="shared" si="208"/>
        <v>-73.673244607873741</v>
      </c>
      <c r="BH246" s="4">
        <f t="shared" si="216"/>
        <v>-53.939300298782435</v>
      </c>
      <c r="BI246" s="11">
        <v>-54.646675297685057</v>
      </c>
      <c r="BJ246" s="11">
        <v>710.05157321516776</v>
      </c>
      <c r="BK246" s="11">
        <v>45589.56134243917</v>
      </c>
      <c r="BL246" s="4">
        <f t="shared" si="209"/>
        <v>12.392737811570257</v>
      </c>
      <c r="BM246" s="4">
        <f t="shared" si="210"/>
        <v>795.68794996548979</v>
      </c>
      <c r="BN246" s="4">
        <f t="shared" si="211"/>
        <v>17.585117072338793</v>
      </c>
      <c r="BO246" s="4">
        <f t="shared" si="212"/>
        <v>6.3575467202242634E-3</v>
      </c>
      <c r="BP246" s="4">
        <f t="shared" si="213"/>
        <v>1.793182898616696</v>
      </c>
    </row>
    <row r="247" spans="1:68" x14ac:dyDescent="0.3">
      <c r="A247" s="9">
        <v>34</v>
      </c>
      <c r="B247" s="9" t="s">
        <v>290</v>
      </c>
      <c r="C247" s="9">
        <v>41</v>
      </c>
      <c r="D247" s="9">
        <v>933.33299999999997</v>
      </c>
      <c r="E247" s="9">
        <v>384</v>
      </c>
      <c r="G247" s="9">
        <v>904.66700000000003</v>
      </c>
      <c r="H247" s="9">
        <v>350</v>
      </c>
      <c r="M247" s="9">
        <v>940</v>
      </c>
      <c r="N247" s="9">
        <v>430.66699999999997</v>
      </c>
      <c r="P247" s="9">
        <v>878.66700000000003</v>
      </c>
      <c r="Q247" s="9">
        <v>444</v>
      </c>
      <c r="S247" s="4">
        <f t="shared" si="184"/>
        <v>66.513661435840419</v>
      </c>
      <c r="T247" s="4">
        <f t="shared" si="185"/>
        <v>27.365630478470948</v>
      </c>
      <c r="V247" s="4">
        <f t="shared" si="186"/>
        <v>64.470788614757495</v>
      </c>
      <c r="W247" s="4">
        <f t="shared" si="187"/>
        <v>24.942631946522997</v>
      </c>
      <c r="Y247" s="4" t="str">
        <f t="shared" si="188"/>
        <v>nan</v>
      </c>
      <c r="Z247" s="4" t="str">
        <f t="shared" si="189"/>
        <v>nan</v>
      </c>
      <c r="AB247" s="4">
        <f t="shared" si="190"/>
        <v>66.988782942090339</v>
      </c>
      <c r="AC247" s="4">
        <f t="shared" si="191"/>
        <v>30.691338492894911</v>
      </c>
      <c r="AE247" s="4">
        <f t="shared" si="192"/>
        <v>62.617907384444351</v>
      </c>
      <c r="AF247" s="4">
        <f t="shared" si="193"/>
        <v>31.641510240732032</v>
      </c>
      <c r="AH247" s="37">
        <f t="shared" si="194"/>
        <v>3.1692666736867103</v>
      </c>
      <c r="AI247" s="37">
        <f t="shared" si="195"/>
        <v>3.3594752927957323</v>
      </c>
      <c r="AJ247" s="37">
        <f t="shared" si="196"/>
        <v>5.7844660402048165</v>
      </c>
      <c r="AL247" s="20">
        <v>0.32</v>
      </c>
      <c r="AM247" s="37">
        <f t="shared" si="197"/>
        <v>49.865171092365514</v>
      </c>
      <c r="AN247" s="37" t="str">
        <f t="shared" si="198"/>
        <v>nan</v>
      </c>
      <c r="AO247" s="37">
        <f t="shared" si="199"/>
        <v>49.865171092365514</v>
      </c>
      <c r="AP247" s="37">
        <f t="shared" si="200"/>
        <v>81.869553873916956</v>
      </c>
      <c r="AQ247" s="37">
        <f t="shared" si="201"/>
        <v>-47.66334862418109</v>
      </c>
      <c r="AS247" s="19">
        <v>0.32</v>
      </c>
      <c r="AT247" s="4">
        <f t="shared" si="215"/>
        <v>49.865171092365514</v>
      </c>
      <c r="AU247" s="11">
        <v>50.49278666745073</v>
      </c>
      <c r="AV247" s="11">
        <v>692.97221227674743</v>
      </c>
      <c r="AW247" s="11">
        <v>-125257.89265119405</v>
      </c>
      <c r="AX247" s="4">
        <f t="shared" si="205"/>
        <v>12.094646729058313</v>
      </c>
      <c r="AY247" s="4">
        <f t="shared" si="206"/>
        <v>-2186.1626408729458</v>
      </c>
      <c r="BA247" s="4">
        <f t="shared" si="214"/>
        <v>81.869553873916956</v>
      </c>
      <c r="BB247" s="11">
        <v>78.172631000345277</v>
      </c>
      <c r="BC247" s="11">
        <v>1159.0397921717711</v>
      </c>
      <c r="BD247" s="11">
        <v>-187209.48476958761</v>
      </c>
      <c r="BE247" s="4">
        <f t="shared" si="207"/>
        <v>20.229060535028204</v>
      </c>
      <c r="BF247" s="4">
        <f t="shared" si="208"/>
        <v>-3267.4219001914826</v>
      </c>
      <c r="BH247" s="4">
        <f t="shared" si="216"/>
        <v>-47.66334862418109</v>
      </c>
      <c r="BI247" s="11">
        <v>-47.638080754981473</v>
      </c>
      <c r="BJ247" s="11">
        <v>1051.3773144033221</v>
      </c>
      <c r="BK247" s="11">
        <v>40752.140675655595</v>
      </c>
      <c r="BL247" s="4">
        <f t="shared" si="209"/>
        <v>18.349995817113573</v>
      </c>
      <c r="BM247" s="4">
        <f t="shared" si="210"/>
        <v>711.25903202609686</v>
      </c>
      <c r="BN247" s="4">
        <f t="shared" si="211"/>
        <v>17.076553682008594</v>
      </c>
      <c r="BO247" s="4">
        <f t="shared" si="212"/>
        <v>5.682959665888514E-3</v>
      </c>
      <c r="BP247" s="4">
        <f t="shared" si="213"/>
        <v>1.7413238651709009</v>
      </c>
    </row>
    <row r="248" spans="1:68" x14ac:dyDescent="0.3">
      <c r="A248" s="9">
        <v>7</v>
      </c>
      <c r="B248" s="9" t="s">
        <v>263</v>
      </c>
      <c r="C248" s="9">
        <v>42</v>
      </c>
      <c r="D248" s="9">
        <v>934.66700000000003</v>
      </c>
      <c r="E248" s="9">
        <v>390</v>
      </c>
      <c r="G248" s="9">
        <v>909.33299999999997</v>
      </c>
      <c r="H248" s="9">
        <v>352.66699999999997</v>
      </c>
      <c r="M248" s="9">
        <v>942.66700000000003</v>
      </c>
      <c r="N248" s="9">
        <v>437.33300000000003</v>
      </c>
      <c r="P248" s="9">
        <v>876</v>
      </c>
      <c r="Q248" s="9">
        <v>436.66699999999997</v>
      </c>
      <c r="S248" s="4">
        <f t="shared" si="184"/>
        <v>66.60872849588803</v>
      </c>
      <c r="T248" s="4">
        <f t="shared" si="185"/>
        <v>27.793218454697055</v>
      </c>
      <c r="V248" s="4">
        <f t="shared" si="186"/>
        <v>64.803309530935991</v>
      </c>
      <c r="W248" s="4">
        <f t="shared" si="187"/>
        <v>25.132694801955502</v>
      </c>
      <c r="Y248" s="4" t="str">
        <f t="shared" si="188"/>
        <v>nan</v>
      </c>
      <c r="Z248" s="4" t="str">
        <f t="shared" si="189"/>
        <v>nan</v>
      </c>
      <c r="AB248" s="4">
        <f t="shared" si="190"/>
        <v>67.17884579752284</v>
      </c>
      <c r="AC248" s="4">
        <f t="shared" si="191"/>
        <v>31.166388734482123</v>
      </c>
      <c r="AE248" s="4">
        <f t="shared" si="192"/>
        <v>62.427844529011843</v>
      </c>
      <c r="AF248" s="4">
        <f t="shared" si="193"/>
        <v>31.118926469121021</v>
      </c>
      <c r="AH248" s="37">
        <f t="shared" si="194"/>
        <v>3.2152641797845711</v>
      </c>
      <c r="AI248" s="37">
        <f t="shared" si="195"/>
        <v>3.4210103001962198</v>
      </c>
      <c r="AJ248" s="37">
        <f t="shared" si="196"/>
        <v>5.3422958118852018</v>
      </c>
      <c r="AL248" s="20">
        <v>0.32800000000000001</v>
      </c>
      <c r="AM248" s="37">
        <f t="shared" si="197"/>
        <v>55.839367206714719</v>
      </c>
      <c r="AN248" s="37" t="str">
        <f t="shared" si="198"/>
        <v>nan</v>
      </c>
      <c r="AO248" s="37">
        <f t="shared" si="199"/>
        <v>55.839367206714719</v>
      </c>
      <c r="AP248" s="37">
        <f t="shared" si="200"/>
        <v>80.406799435045826</v>
      </c>
      <c r="AQ248" s="37">
        <f t="shared" si="201"/>
        <v>-38.500694503230079</v>
      </c>
      <c r="AS248" s="19">
        <v>0.32800000000000001</v>
      </c>
      <c r="AT248" s="4">
        <f t="shared" si="215"/>
        <v>55.839367206714719</v>
      </c>
      <c r="AU248" s="11">
        <v>51.839612173274332</v>
      </c>
      <c r="AV248" s="11">
        <v>-890.48308121142395</v>
      </c>
      <c r="AW248" s="11">
        <v>-213505.91163735412</v>
      </c>
      <c r="AX248" s="4">
        <f t="shared" si="205"/>
        <v>-15.541861700443404</v>
      </c>
      <c r="AY248" s="4">
        <f t="shared" si="206"/>
        <v>-3726.3811305439076</v>
      </c>
      <c r="BA248" s="4">
        <f t="shared" si="214"/>
        <v>80.406799435045826</v>
      </c>
      <c r="BB248" s="11">
        <v>80.266061157133592</v>
      </c>
      <c r="BC248" s="11">
        <v>-1018.1175907384533</v>
      </c>
      <c r="BD248" s="11">
        <v>-267534.27739460772</v>
      </c>
      <c r="BE248" s="4">
        <f t="shared" si="207"/>
        <v>-17.769504130858135</v>
      </c>
      <c r="BF248" s="4">
        <f t="shared" si="208"/>
        <v>-4669.3540024797421</v>
      </c>
      <c r="BH248" s="4">
        <f t="shared" si="216"/>
        <v>-38.500694503230079</v>
      </c>
      <c r="BI248" s="11">
        <v>-37.824637468228019</v>
      </c>
      <c r="BJ248" s="11">
        <v>1362.0858549956224</v>
      </c>
      <c r="BK248" s="11">
        <v>15863.389267747849</v>
      </c>
      <c r="BL248" s="4">
        <f t="shared" si="209"/>
        <v>23.772882864515665</v>
      </c>
      <c r="BM248" s="4">
        <f t="shared" si="210"/>
        <v>276.86837324773234</v>
      </c>
      <c r="BN248" s="4">
        <f t="shared" si="211"/>
        <v>13.656363144701153</v>
      </c>
      <c r="BO248" s="4">
        <f t="shared" si="212"/>
        <v>2.2121783022493813E-3</v>
      </c>
      <c r="BP248" s="4">
        <f t="shared" si="213"/>
        <v>1.392561490926743</v>
      </c>
    </row>
    <row r="249" spans="1:68" x14ac:dyDescent="0.3">
      <c r="A249" s="9">
        <v>16</v>
      </c>
      <c r="B249" s="9" t="s">
        <v>272</v>
      </c>
      <c r="C249" s="9">
        <v>43</v>
      </c>
      <c r="D249" s="9">
        <v>930</v>
      </c>
      <c r="E249" s="9">
        <v>393.33300000000003</v>
      </c>
      <c r="G249" s="9">
        <v>897.33299999999997</v>
      </c>
      <c r="H249" s="9">
        <v>369.33300000000003</v>
      </c>
      <c r="M249" s="9">
        <v>952</v>
      </c>
      <c r="N249" s="9">
        <v>436.66699999999997</v>
      </c>
      <c r="P249" s="9">
        <v>873.33299999999997</v>
      </c>
      <c r="Q249" s="9">
        <v>421.33300000000003</v>
      </c>
      <c r="S249" s="4">
        <f t="shared" si="184"/>
        <v>66.276136315046827</v>
      </c>
      <c r="T249" s="4">
        <f t="shared" si="185"/>
        <v>28.030743575490661</v>
      </c>
      <c r="V249" s="4">
        <f t="shared" si="186"/>
        <v>63.94813357848377</v>
      </c>
      <c r="W249" s="4">
        <f t="shared" si="187"/>
        <v>26.320391670586226</v>
      </c>
      <c r="Y249" s="4" t="str">
        <f t="shared" si="188"/>
        <v>nan</v>
      </c>
      <c r="Z249" s="4" t="str">
        <f t="shared" si="189"/>
        <v>nan</v>
      </c>
      <c r="AB249" s="4">
        <f t="shared" si="190"/>
        <v>67.843958894542553</v>
      </c>
      <c r="AC249" s="4">
        <f t="shared" si="191"/>
        <v>31.118926469121021</v>
      </c>
      <c r="AE249" s="4">
        <f t="shared" si="192"/>
        <v>62.237781673579342</v>
      </c>
      <c r="AF249" s="4">
        <f t="shared" si="193"/>
        <v>30.0261541312125</v>
      </c>
      <c r="AH249" s="37">
        <f t="shared" si="194"/>
        <v>2.8887541224644431</v>
      </c>
      <c r="AI249" s="37">
        <f t="shared" si="195"/>
        <v>3.4633713669324893</v>
      </c>
      <c r="AJ249" s="37">
        <f t="shared" si="196"/>
        <v>4.5044390878496872</v>
      </c>
      <c r="AL249" s="20">
        <v>0.33600000000000002</v>
      </c>
      <c r="AM249" s="37">
        <f t="shared" si="197"/>
        <v>36.304218162013413</v>
      </c>
      <c r="AN249" s="37" t="str">
        <f t="shared" si="198"/>
        <v>nan</v>
      </c>
      <c r="AO249" s="37">
        <f t="shared" si="199"/>
        <v>36.304218162013413</v>
      </c>
      <c r="AP249" s="37">
        <f t="shared" si="200"/>
        <v>63.083801186134281</v>
      </c>
      <c r="AQ249" s="37">
        <f t="shared" si="201"/>
        <v>-26.294656217465466</v>
      </c>
      <c r="AS249" s="19">
        <v>0.33600000000000002</v>
      </c>
      <c r="AT249" s="4">
        <f t="shared" si="215"/>
        <v>36.304218162013413</v>
      </c>
      <c r="AU249" s="11">
        <v>36.245056691337119</v>
      </c>
      <c r="AV249" s="11">
        <v>-2723.1225361767047</v>
      </c>
      <c r="AW249" s="11">
        <v>-158624.25887371667</v>
      </c>
      <c r="AX249" s="4">
        <f t="shared" si="205"/>
        <v>-47.527454191541892</v>
      </c>
      <c r="AY249" s="4">
        <f t="shared" si="206"/>
        <v>-2768.5155908821885</v>
      </c>
      <c r="BA249" s="4">
        <f t="shared" si="214"/>
        <v>63.083801186134281</v>
      </c>
      <c r="BB249" s="11">
        <v>61.882748774802174</v>
      </c>
      <c r="BC249" s="11">
        <v>-3121.5088494570937</v>
      </c>
      <c r="BD249" s="11">
        <v>-178096.40097611217</v>
      </c>
      <c r="BE249" s="4">
        <f t="shared" si="207"/>
        <v>-54.480607053166295</v>
      </c>
      <c r="BF249" s="4">
        <f t="shared" si="208"/>
        <v>-3108.3685829852011</v>
      </c>
      <c r="BH249" s="4">
        <f t="shared" si="216"/>
        <v>-26.294656217465466</v>
      </c>
      <c r="BI249" s="11">
        <v>-25.84470603992181</v>
      </c>
      <c r="BJ249" s="11">
        <v>1305.1915547428166</v>
      </c>
      <c r="BK249" s="11">
        <v>-59184.900379112099</v>
      </c>
      <c r="BL249" s="4">
        <f t="shared" si="209"/>
        <v>22.77988999948596</v>
      </c>
      <c r="BM249" s="4">
        <f t="shared" si="210"/>
        <v>-1032.9713790803464</v>
      </c>
      <c r="BN249" s="4">
        <f t="shared" si="211"/>
        <v>25.084968666946288</v>
      </c>
      <c r="BO249" s="4">
        <f t="shared" si="212"/>
        <v>-8.2534413188519676E-3</v>
      </c>
      <c r="BP249" s="4">
        <f t="shared" si="213"/>
        <v>2.5579549252282128</v>
      </c>
    </row>
    <row r="250" spans="1:68" x14ac:dyDescent="0.3">
      <c r="A250" s="9">
        <v>62</v>
      </c>
      <c r="B250" s="9" t="s">
        <v>318</v>
      </c>
      <c r="C250" s="9">
        <v>44</v>
      </c>
      <c r="D250" s="9">
        <v>921.33299999999997</v>
      </c>
      <c r="E250" s="9">
        <v>403.33300000000003</v>
      </c>
      <c r="J250" s="9">
        <v>923.33299999999997</v>
      </c>
      <c r="K250" s="9">
        <v>366</v>
      </c>
      <c r="M250" s="9">
        <v>961.33299999999997</v>
      </c>
      <c r="N250" s="9">
        <v>426</v>
      </c>
      <c r="P250" s="9">
        <v>879.33299999999997</v>
      </c>
      <c r="Q250" s="9">
        <v>416.66699999999997</v>
      </c>
      <c r="S250" s="4">
        <f t="shared" si="184"/>
        <v>65.658485483388205</v>
      </c>
      <c r="T250" s="4">
        <f t="shared" si="185"/>
        <v>28.743390202534176</v>
      </c>
      <c r="V250" s="4" t="str">
        <f t="shared" si="186"/>
        <v>nan</v>
      </c>
      <c r="W250" s="4" t="str">
        <f t="shared" si="187"/>
        <v>nan</v>
      </c>
      <c r="Y250" s="4">
        <f t="shared" si="188"/>
        <v>65.801014808796907</v>
      </c>
      <c r="Z250" s="4">
        <f t="shared" si="189"/>
        <v>26.08286654979262</v>
      </c>
      <c r="AB250" s="4">
        <f t="shared" si="190"/>
        <v>68.509071991562266</v>
      </c>
      <c r="AC250" s="4">
        <f t="shared" si="191"/>
        <v>30.358746312053707</v>
      </c>
      <c r="AE250" s="4">
        <f t="shared" si="192"/>
        <v>62.665369649805449</v>
      </c>
      <c r="AF250" s="4">
        <f t="shared" si="193"/>
        <v>29.693633215033991</v>
      </c>
      <c r="AH250" s="37"/>
      <c r="AI250" s="37">
        <f t="shared" si="195"/>
        <v>3.2764643750765949</v>
      </c>
      <c r="AJ250" s="37">
        <f t="shared" si="196"/>
        <v>3.1403350420056331</v>
      </c>
      <c r="AL250" s="20">
        <v>0.34400000000000003</v>
      </c>
      <c r="AM250" s="37" t="str">
        <f t="shared" si="197"/>
        <v>nan</v>
      </c>
      <c r="AN250" s="37">
        <f t="shared" si="198"/>
        <v>-86.933487171549984</v>
      </c>
      <c r="AO250" s="37">
        <f t="shared" si="199"/>
        <v>6.5265128284500094</v>
      </c>
      <c r="AP250" s="37">
        <f t="shared" si="200"/>
        <v>29.539143669827453</v>
      </c>
      <c r="AQ250" s="37">
        <f t="shared" si="201"/>
        <v>-17.613404031430321</v>
      </c>
      <c r="AS250" s="19">
        <v>0.34400000000000003</v>
      </c>
      <c r="AT250" s="4">
        <f t="shared" si="215"/>
        <v>6.5265128284500094</v>
      </c>
      <c r="AU250" s="11">
        <v>8.2696495249849793</v>
      </c>
      <c r="AV250" s="11">
        <v>-3428.4713437388586</v>
      </c>
      <c r="AW250" s="11">
        <v>26538.776696182838</v>
      </c>
      <c r="AX250" s="4">
        <f t="shared" si="205"/>
        <v>-59.83811325851736</v>
      </c>
      <c r="AY250" s="4">
        <f t="shared" si="206"/>
        <v>463.18903279993344</v>
      </c>
      <c r="BA250" s="4">
        <f t="shared" si="214"/>
        <v>29.539143669827453</v>
      </c>
      <c r="BB250" s="11">
        <v>30.321917193600662</v>
      </c>
      <c r="BC250" s="11">
        <v>-3867.6601417022498</v>
      </c>
      <c r="BD250" s="11">
        <v>25750.289659658534</v>
      </c>
      <c r="BE250" s="4">
        <f t="shared" si="207"/>
        <v>-67.5034038208547</v>
      </c>
      <c r="BF250" s="4">
        <f t="shared" si="208"/>
        <v>449.42733790329157</v>
      </c>
      <c r="BH250" s="4">
        <f t="shared" si="216"/>
        <v>-17.613404031430321</v>
      </c>
      <c r="BI250" s="11">
        <v>-16.941571600450597</v>
      </c>
      <c r="BJ250" s="11">
        <v>415.12740395171807</v>
      </c>
      <c r="BK250" s="11">
        <v>-143483.93492766155</v>
      </c>
      <c r="BL250" s="4">
        <f t="shared" si="209"/>
        <v>7.2453400142139994</v>
      </c>
      <c r="BM250" s="4">
        <f t="shared" si="210"/>
        <v>-2504.2670882049865</v>
      </c>
      <c r="BN250" s="4">
        <f t="shared" si="211"/>
        <v>54.354533948780173</v>
      </c>
      <c r="BO250" s="4">
        <f t="shared" si="212"/>
        <v>-2.0009094034757841E-2</v>
      </c>
      <c r="BP250" s="4">
        <f t="shared" si="213"/>
        <v>5.5426199517630055</v>
      </c>
    </row>
    <row r="251" spans="1:68" x14ac:dyDescent="0.3">
      <c r="A251" s="9">
        <v>52</v>
      </c>
      <c r="B251" s="9" t="s">
        <v>308</v>
      </c>
      <c r="C251" s="9">
        <v>45</v>
      </c>
      <c r="D251" s="9">
        <v>920</v>
      </c>
      <c r="E251" s="9">
        <v>410.66699999999997</v>
      </c>
      <c r="J251" s="9">
        <v>910</v>
      </c>
      <c r="K251" s="9">
        <v>365.33300000000003</v>
      </c>
      <c r="M251" s="9">
        <v>966.66700000000003</v>
      </c>
      <c r="N251" s="9">
        <v>411.33300000000003</v>
      </c>
      <c r="P251" s="9">
        <v>882</v>
      </c>
      <c r="Q251" s="9">
        <v>420.66699999999997</v>
      </c>
      <c r="S251" s="4">
        <f t="shared" si="184"/>
        <v>65.563489688003315</v>
      </c>
      <c r="T251" s="4">
        <f t="shared" si="185"/>
        <v>29.266045238807884</v>
      </c>
      <c r="V251" s="4" t="str">
        <f t="shared" si="186"/>
        <v>nan</v>
      </c>
      <c r="W251" s="4" t="str">
        <f t="shared" si="187"/>
        <v>nan</v>
      </c>
      <c r="Y251" s="4">
        <f t="shared" si="188"/>
        <v>64.850843060959789</v>
      </c>
      <c r="Z251" s="4">
        <f t="shared" si="189"/>
        <v>26.035333019768821</v>
      </c>
      <c r="AB251" s="4">
        <f t="shared" si="190"/>
        <v>68.889197702427282</v>
      </c>
      <c r="AC251" s="4">
        <f t="shared" si="191"/>
        <v>29.313507504168985</v>
      </c>
      <c r="AE251" s="4">
        <f t="shared" si="192"/>
        <v>62.855432505237957</v>
      </c>
      <c r="AF251" s="4">
        <f t="shared" si="193"/>
        <v>29.978691865851399</v>
      </c>
      <c r="AH251" s="37"/>
      <c r="AI251" s="37">
        <f t="shared" si="195"/>
        <v>3.3260466719270507</v>
      </c>
      <c r="AJ251" s="37">
        <f t="shared" si="196"/>
        <v>2.800256938240409</v>
      </c>
      <c r="AL251" s="20">
        <v>0.35199999999999998</v>
      </c>
      <c r="AM251" s="37" t="str">
        <f t="shared" si="197"/>
        <v>nan</v>
      </c>
      <c r="AN251" s="37">
        <f t="shared" si="198"/>
        <v>77.560615218653865</v>
      </c>
      <c r="AO251" s="37">
        <f t="shared" si="199"/>
        <v>-15.899384781346129</v>
      </c>
      <c r="AP251" s="37">
        <f t="shared" si="200"/>
        <v>0.81763127796430091</v>
      </c>
      <c r="AQ251" s="37">
        <f t="shared" si="201"/>
        <v>-14.743562836470732</v>
      </c>
      <c r="AS251" s="19">
        <v>0.35199999999999998</v>
      </c>
      <c r="AT251" s="4">
        <f t="shared" si="215"/>
        <v>-15.899384781346129</v>
      </c>
      <c r="AU251" s="11">
        <v>-18.610487413983034</v>
      </c>
      <c r="AV251" s="11">
        <v>-2298.5020888693912</v>
      </c>
      <c r="AW251" s="11">
        <v>249399.24159578036</v>
      </c>
      <c r="AX251" s="4">
        <f t="shared" si="205"/>
        <v>-40.116429314738184</v>
      </c>
      <c r="AY251" s="4">
        <f t="shared" si="206"/>
        <v>4352.8379178231653</v>
      </c>
      <c r="BA251" s="4">
        <f t="shared" si="214"/>
        <v>0.81763127796430091</v>
      </c>
      <c r="BB251" s="11">
        <v>1.8356830219096176E-4</v>
      </c>
      <c r="BC251" s="11">
        <v>-2709.5041953333871</v>
      </c>
      <c r="BD251" s="11">
        <v>250224.66467834046</v>
      </c>
      <c r="BE251" s="4">
        <f t="shared" si="207"/>
        <v>-47.289769305167184</v>
      </c>
      <c r="BF251" s="4">
        <f t="shared" si="208"/>
        <v>4367.2442683357995</v>
      </c>
      <c r="BH251" s="4">
        <f t="shared" si="216"/>
        <v>-14.743562836470732</v>
      </c>
      <c r="BI251" s="11">
        <v>-19.202667261214422</v>
      </c>
      <c r="BJ251" s="11">
        <v>-990.5515131417078</v>
      </c>
      <c r="BK251" s="11">
        <v>-130556.74297818066</v>
      </c>
      <c r="BL251" s="4">
        <f t="shared" si="209"/>
        <v>-17.288385314934683</v>
      </c>
      <c r="BM251" s="4">
        <f t="shared" si="210"/>
        <v>-2278.6450256492403</v>
      </c>
      <c r="BN251" s="4">
        <f t="shared" si="211"/>
        <v>49.870156807903328</v>
      </c>
      <c r="BO251" s="4">
        <f t="shared" si="212"/>
        <v>-1.820637375493743E-2</v>
      </c>
      <c r="BP251" s="4">
        <f t="shared" si="213"/>
        <v>5.0853407441871346</v>
      </c>
    </row>
    <row r="252" spans="1:68" x14ac:dyDescent="0.3">
      <c r="A252" s="9">
        <v>40</v>
      </c>
      <c r="B252" s="9" t="s">
        <v>296</v>
      </c>
      <c r="C252" s="9">
        <v>46</v>
      </c>
      <c r="D252" s="9">
        <v>920.66700000000003</v>
      </c>
      <c r="E252" s="9">
        <v>408.66699999999997</v>
      </c>
      <c r="J252" s="9">
        <v>899.33299999999997</v>
      </c>
      <c r="K252" s="9">
        <v>366</v>
      </c>
      <c r="M252" s="9">
        <v>964.66700000000003</v>
      </c>
      <c r="N252" s="9">
        <v>397.33300000000003</v>
      </c>
      <c r="P252" s="9">
        <v>884</v>
      </c>
      <c r="Q252" s="9">
        <v>433.33300000000003</v>
      </c>
      <c r="S252" s="4">
        <f t="shared" si="184"/>
        <v>65.611023218027114</v>
      </c>
      <c r="T252" s="4">
        <f t="shared" si="185"/>
        <v>29.123515913399181</v>
      </c>
      <c r="V252" s="4" t="str">
        <f t="shared" si="186"/>
        <v>nan</v>
      </c>
      <c r="W252" s="4" t="str">
        <f t="shared" si="187"/>
        <v>nan</v>
      </c>
      <c r="Y252" s="4">
        <f t="shared" si="188"/>
        <v>64.090662903892479</v>
      </c>
      <c r="Z252" s="4">
        <f t="shared" si="189"/>
        <v>26.08286654979262</v>
      </c>
      <c r="AB252" s="4">
        <f t="shared" si="190"/>
        <v>68.74666837701858</v>
      </c>
      <c r="AC252" s="4">
        <f t="shared" si="191"/>
        <v>28.315802226308065</v>
      </c>
      <c r="AE252" s="4">
        <f t="shared" si="192"/>
        <v>62.997961830646659</v>
      </c>
      <c r="AF252" s="4">
        <f t="shared" si="193"/>
        <v>30.881330083664718</v>
      </c>
      <c r="AH252" s="37"/>
      <c r="AI252" s="37">
        <f t="shared" si="195"/>
        <v>3.2380043180052955</v>
      </c>
      <c r="AJ252" s="37">
        <f t="shared" si="196"/>
        <v>3.1492857081257304</v>
      </c>
      <c r="AL252" s="20">
        <v>0.36</v>
      </c>
      <c r="AM252" s="37" t="str">
        <f t="shared" si="197"/>
        <v>nan</v>
      </c>
      <c r="AN252" s="37">
        <f t="shared" si="198"/>
        <v>63.434411681703331</v>
      </c>
      <c r="AO252" s="37">
        <f t="shared" si="199"/>
        <v>-30.025588318296663</v>
      </c>
      <c r="AP252" s="37">
        <f t="shared" si="200"/>
        <v>-14.444849827314099</v>
      </c>
      <c r="AQ252" s="37">
        <f t="shared" si="201"/>
        <v>-33.928839013116971</v>
      </c>
      <c r="AS252" s="19">
        <v>0.36</v>
      </c>
      <c r="AT252" s="4">
        <f t="shared" si="215"/>
        <v>-30.025588318296663</v>
      </c>
      <c r="AU252" s="11">
        <v>-28.506385643693136</v>
      </c>
      <c r="AV252" s="11">
        <v>561.91671132688032</v>
      </c>
      <c r="AW252" s="11">
        <v>372232.61370713398</v>
      </c>
      <c r="AX252" s="4">
        <f t="shared" si="205"/>
        <v>9.8072967346325761</v>
      </c>
      <c r="AY252" s="4">
        <f t="shared" si="206"/>
        <v>6496.6846924936654</v>
      </c>
      <c r="BA252" s="4">
        <f t="shared" si="214"/>
        <v>-14.444849827314099</v>
      </c>
      <c r="BB252" s="11">
        <v>-13.030151990846226</v>
      </c>
      <c r="BC252" s="11">
        <v>135.93468331173892</v>
      </c>
      <c r="BD252" s="11">
        <v>370419.35584808706</v>
      </c>
      <c r="BE252" s="4">
        <f t="shared" si="207"/>
        <v>2.3725077914456336</v>
      </c>
      <c r="BF252" s="4">
        <f t="shared" si="208"/>
        <v>6465.0373726656326</v>
      </c>
      <c r="BH252" s="4">
        <f t="shared" si="216"/>
        <v>-33.928839013116971</v>
      </c>
      <c r="BI252" s="11">
        <v>-32.790396563496678</v>
      </c>
      <c r="BJ252" s="11">
        <v>-1673.7805829169731</v>
      </c>
      <c r="BK252" s="11">
        <v>-1463.1208545057602</v>
      </c>
      <c r="BL252" s="4">
        <f t="shared" si="209"/>
        <v>-29.212982127851134</v>
      </c>
      <c r="BM252" s="4">
        <f t="shared" si="210"/>
        <v>-25.536276265718431</v>
      </c>
      <c r="BN252" s="4">
        <f t="shared" si="211"/>
        <v>18.527032529221703</v>
      </c>
      <c r="BO252" s="4">
        <f t="shared" si="212"/>
        <v>-2.0403484736309025E-4</v>
      </c>
      <c r="BP252" s="4">
        <f t="shared" si="213"/>
        <v>1.8892315448825765</v>
      </c>
    </row>
    <row r="253" spans="1:68" x14ac:dyDescent="0.3">
      <c r="A253" s="9">
        <v>64</v>
      </c>
      <c r="B253" s="9" t="s">
        <v>320</v>
      </c>
      <c r="C253" s="9">
        <v>47</v>
      </c>
      <c r="D253" s="9">
        <v>921.33299999999997</v>
      </c>
      <c r="E253" s="9">
        <v>403.33300000000003</v>
      </c>
      <c r="J253" s="9">
        <v>910.66700000000003</v>
      </c>
      <c r="K253" s="9">
        <v>362.66699999999997</v>
      </c>
      <c r="M253" s="9">
        <v>966</v>
      </c>
      <c r="N253" s="9">
        <v>402</v>
      </c>
      <c r="P253" s="9">
        <v>884.66700000000003</v>
      </c>
      <c r="Q253" s="9">
        <v>446.66699999999997</v>
      </c>
      <c r="S253" s="4">
        <f t="shared" si="184"/>
        <v>65.658485483388205</v>
      </c>
      <c r="T253" s="4">
        <f t="shared" si="185"/>
        <v>28.743390202534176</v>
      </c>
      <c r="V253" s="4" t="str">
        <f t="shared" si="186"/>
        <v>nan</v>
      </c>
      <c r="W253" s="4" t="str">
        <f t="shared" si="187"/>
        <v>nan</v>
      </c>
      <c r="Y253" s="4">
        <f t="shared" si="188"/>
        <v>64.898376590983602</v>
      </c>
      <c r="Z253" s="4">
        <f t="shared" si="189"/>
        <v>25.845341428999017</v>
      </c>
      <c r="AB253" s="4">
        <f t="shared" si="190"/>
        <v>68.841664172403469</v>
      </c>
      <c r="AC253" s="4">
        <f t="shared" si="191"/>
        <v>28.648394407149272</v>
      </c>
      <c r="AE253" s="4">
        <f t="shared" si="192"/>
        <v>63.045495360670465</v>
      </c>
      <c r="AF253" s="4">
        <f t="shared" si="193"/>
        <v>31.831573096164536</v>
      </c>
      <c r="AH253" s="37"/>
      <c r="AI253" s="37">
        <f t="shared" si="195"/>
        <v>3.1845958562024395</v>
      </c>
      <c r="AJ253" s="37">
        <f t="shared" si="196"/>
        <v>4.045317165060319</v>
      </c>
      <c r="AL253" s="20">
        <v>0.36799999999999999</v>
      </c>
      <c r="AM253" s="37" t="str">
        <f t="shared" si="197"/>
        <v>nan</v>
      </c>
      <c r="AN253" s="37">
        <f t="shared" si="198"/>
        <v>75.303329038315411</v>
      </c>
      <c r="AO253" s="37">
        <f t="shared" si="199"/>
        <v>-18.156670961684583</v>
      </c>
      <c r="AP253" s="37">
        <f t="shared" si="200"/>
        <v>-1.7093740953112251</v>
      </c>
      <c r="AQ253" s="37">
        <f t="shared" si="201"/>
        <v>-49.764590033354871</v>
      </c>
      <c r="AS253" s="19">
        <v>0.36799999999999999</v>
      </c>
      <c r="AT253" s="4">
        <f t="shared" si="215"/>
        <v>-18.156670961684583</v>
      </c>
      <c r="AU253" s="11">
        <v>-9.6198196057191616</v>
      </c>
      <c r="AV253" s="11">
        <v>3657.2200133263586</v>
      </c>
      <c r="AW253" s="11">
        <v>255528.38596575009</v>
      </c>
      <c r="AX253" s="4">
        <f t="shared" si="205"/>
        <v>63.830530702375853</v>
      </c>
      <c r="AY253" s="4">
        <f t="shared" si="206"/>
        <v>4459.8116674092098</v>
      </c>
      <c r="BA253" s="4">
        <f t="shared" si="214"/>
        <v>-1.7093740953112251</v>
      </c>
      <c r="BB253" s="11">
        <v>2.1751386045948298</v>
      </c>
      <c r="BC253" s="11">
        <v>3217.2057797396105</v>
      </c>
      <c r="BD253" s="11">
        <v>257733.04974741713</v>
      </c>
      <c r="BE253" s="4">
        <f t="shared" si="207"/>
        <v>56.150833570647684</v>
      </c>
      <c r="BF253" s="4">
        <f t="shared" si="208"/>
        <v>4498.2903092987699</v>
      </c>
      <c r="BH253" s="4">
        <f t="shared" si="216"/>
        <v>-49.764590033354871</v>
      </c>
      <c r="BI253" s="11">
        <v>-45.98315785989098</v>
      </c>
      <c r="BJ253" s="11">
        <v>-1013.9614479257122</v>
      </c>
      <c r="BK253" s="11">
        <v>115326.86159839558</v>
      </c>
      <c r="BL253" s="4">
        <f t="shared" si="209"/>
        <v>-17.696965754592703</v>
      </c>
      <c r="BM253" s="4">
        <f t="shared" si="210"/>
        <v>2012.8334508838136</v>
      </c>
      <c r="BN253" s="4">
        <f t="shared" si="211"/>
        <v>44.204033669364023</v>
      </c>
      <c r="BO253" s="4">
        <f t="shared" si="212"/>
        <v>1.6082539272561671E-2</v>
      </c>
      <c r="BP253" s="4">
        <f t="shared" si="213"/>
        <v>4.5075569812648375</v>
      </c>
    </row>
    <row r="254" spans="1:68" x14ac:dyDescent="0.3">
      <c r="A254" s="9">
        <v>55</v>
      </c>
      <c r="B254" s="9" t="s">
        <v>311</v>
      </c>
      <c r="C254" s="9">
        <v>48</v>
      </c>
      <c r="D254" s="9">
        <v>924.66700000000003</v>
      </c>
      <c r="E254" s="9">
        <v>402</v>
      </c>
      <c r="G254" s="9">
        <v>891.33299999999997</v>
      </c>
      <c r="H254" s="9">
        <v>375.33300000000003</v>
      </c>
      <c r="M254" s="9">
        <v>958.66700000000003</v>
      </c>
      <c r="N254" s="9">
        <v>427.33300000000003</v>
      </c>
      <c r="P254" s="9">
        <v>882</v>
      </c>
      <c r="Q254" s="9">
        <v>447.33300000000003</v>
      </c>
      <c r="S254" s="4">
        <f t="shared" si="184"/>
        <v>65.896081868844519</v>
      </c>
      <c r="T254" s="4">
        <f t="shared" si="185"/>
        <v>28.648394407149272</v>
      </c>
      <c r="V254" s="4">
        <f t="shared" si="186"/>
        <v>63.520545602257663</v>
      </c>
      <c r="W254" s="4">
        <f t="shared" si="187"/>
        <v>26.747979646812336</v>
      </c>
      <c r="Y254" s="4" t="str">
        <f t="shared" si="188"/>
        <v>nan</v>
      </c>
      <c r="Z254" s="4" t="str">
        <f t="shared" si="189"/>
        <v>nan</v>
      </c>
      <c r="AB254" s="4">
        <f t="shared" si="190"/>
        <v>68.319080400792473</v>
      </c>
      <c r="AC254" s="4">
        <f t="shared" si="191"/>
        <v>30.453742107438607</v>
      </c>
      <c r="AE254" s="4">
        <f t="shared" si="192"/>
        <v>62.855432505237957</v>
      </c>
      <c r="AF254" s="4">
        <f t="shared" si="193"/>
        <v>31.879035361525638</v>
      </c>
      <c r="AH254" s="37">
        <f t="shared" si="194"/>
        <v>3.0421618653805904</v>
      </c>
      <c r="AI254" s="37">
        <f t="shared" si="195"/>
        <v>3.0216224457668317</v>
      </c>
      <c r="AJ254" s="37">
        <f t="shared" si="196"/>
        <v>4.4365064553649445</v>
      </c>
      <c r="AL254" s="20">
        <v>0.376</v>
      </c>
      <c r="AM254" s="37">
        <f t="shared" si="197"/>
        <v>38.659598638963239</v>
      </c>
      <c r="AN254" s="37" t="str">
        <f t="shared" si="198"/>
        <v>nan</v>
      </c>
      <c r="AO254" s="37">
        <f t="shared" si="199"/>
        <v>38.659598638963239</v>
      </c>
      <c r="AP254" s="37">
        <f t="shared" si="200"/>
        <v>36.689361633652432</v>
      </c>
      <c r="AQ254" s="37">
        <f t="shared" si="201"/>
        <v>-46.735270928112463</v>
      </c>
      <c r="AS254" s="19">
        <v>0.376</v>
      </c>
      <c r="AT254" s="4">
        <f t="shared" si="215"/>
        <v>38.659598638963239</v>
      </c>
      <c r="AU254" s="11">
        <v>30.009137348866673</v>
      </c>
      <c r="AV254" s="11">
        <v>4650.3710809700351</v>
      </c>
      <c r="AW254" s="11">
        <v>-44373.783351835846</v>
      </c>
      <c r="AX254" s="4">
        <f t="shared" si="205"/>
        <v>81.164286802454924</v>
      </c>
      <c r="AY254" s="4">
        <f t="shared" si="206"/>
        <v>-774.46862105618106</v>
      </c>
      <c r="BA254" s="4">
        <f t="shared" si="214"/>
        <v>36.689361633652432</v>
      </c>
      <c r="BB254" s="11">
        <v>38.445142929932736</v>
      </c>
      <c r="BC254" s="11">
        <v>4259.6636751370206</v>
      </c>
      <c r="BD254" s="11">
        <v>-26900.827283683506</v>
      </c>
      <c r="BE254" s="4">
        <f t="shared" si="207"/>
        <v>74.345156158743123</v>
      </c>
      <c r="BF254" s="4">
        <f t="shared" si="208"/>
        <v>-469.50800761059992</v>
      </c>
      <c r="BH254" s="4">
        <f t="shared" si="216"/>
        <v>-46.735270928112463</v>
      </c>
      <c r="BI254" s="11">
        <v>-49.013780500877424</v>
      </c>
      <c r="BJ254" s="11">
        <v>171.44929030106789</v>
      </c>
      <c r="BK254" s="11">
        <v>120675.76108723803</v>
      </c>
      <c r="BL254" s="4">
        <f t="shared" si="209"/>
        <v>2.9923546159612147</v>
      </c>
      <c r="BM254" s="4">
        <f t="shared" si="210"/>
        <v>2106.1893583223564</v>
      </c>
      <c r="BN254" s="4">
        <f t="shared" si="211"/>
        <v>45.704722106547749</v>
      </c>
      <c r="BO254" s="4">
        <f t="shared" si="212"/>
        <v>1.6828452972995626E-2</v>
      </c>
      <c r="BP254" s="4">
        <f t="shared" si="213"/>
        <v>4.6605846142706246</v>
      </c>
    </row>
    <row r="255" spans="1:68" x14ac:dyDescent="0.3">
      <c r="A255" s="9">
        <v>20</v>
      </c>
      <c r="B255" s="9" t="s">
        <v>276</v>
      </c>
      <c r="C255" s="9">
        <v>49</v>
      </c>
      <c r="D255" s="9">
        <v>932.66700000000003</v>
      </c>
      <c r="E255" s="9">
        <v>395.33300000000003</v>
      </c>
      <c r="G255" s="9">
        <v>913.33299999999997</v>
      </c>
      <c r="H255" s="9">
        <v>358.66699999999997</v>
      </c>
      <c r="M255" s="9">
        <v>938.66700000000003</v>
      </c>
      <c r="N255" s="9">
        <v>438</v>
      </c>
      <c r="P255" s="9">
        <v>880.66700000000003</v>
      </c>
      <c r="Q255" s="9">
        <v>445.33300000000003</v>
      </c>
      <c r="S255" s="4">
        <f t="shared" si="184"/>
        <v>66.466199170479328</v>
      </c>
      <c r="T255" s="4">
        <f t="shared" si="185"/>
        <v>28.173272900899363</v>
      </c>
      <c r="V255" s="4">
        <f t="shared" si="186"/>
        <v>65.088368181753395</v>
      </c>
      <c r="W255" s="4">
        <f t="shared" si="187"/>
        <v>25.560282778181609</v>
      </c>
      <c r="Y255" s="4" t="str">
        <f t="shared" si="188"/>
        <v>nan</v>
      </c>
      <c r="Z255" s="4" t="str">
        <f t="shared" si="189"/>
        <v>nan</v>
      </c>
      <c r="AB255" s="4">
        <f t="shared" si="190"/>
        <v>66.893787146705435</v>
      </c>
      <c r="AC255" s="4">
        <f t="shared" si="191"/>
        <v>31.213922264505921</v>
      </c>
      <c r="AE255" s="4">
        <f t="shared" si="192"/>
        <v>62.760436709853053</v>
      </c>
      <c r="AF255" s="4">
        <f t="shared" si="193"/>
        <v>31.736506036116936</v>
      </c>
      <c r="AH255" s="37">
        <f t="shared" si="194"/>
        <v>2.9540033200580571</v>
      </c>
      <c r="AI255" s="37">
        <f t="shared" si="195"/>
        <v>3.0705667277905078</v>
      </c>
      <c r="AJ255" s="37">
        <f t="shared" si="196"/>
        <v>5.140944056347954</v>
      </c>
      <c r="AL255" s="20">
        <v>0.38400000000000001</v>
      </c>
      <c r="AM255" s="37">
        <f t="shared" si="197"/>
        <v>62.197296295635873</v>
      </c>
      <c r="AN255" s="37" t="str">
        <f t="shared" si="198"/>
        <v>nan</v>
      </c>
      <c r="AO255" s="37">
        <f t="shared" si="199"/>
        <v>62.197296295635873</v>
      </c>
      <c r="AP255" s="37">
        <f t="shared" si="200"/>
        <v>81.995332868594787</v>
      </c>
      <c r="AQ255" s="37">
        <f t="shared" si="201"/>
        <v>-43.876697285924578</v>
      </c>
      <c r="AS255" s="19">
        <v>0.38400000000000001</v>
      </c>
      <c r="AT255" s="4">
        <f t="shared" si="215"/>
        <v>62.197296295635873</v>
      </c>
      <c r="AU255" s="11">
        <v>64.786121223893787</v>
      </c>
      <c r="AV255" s="11">
        <v>2947.2394459747193</v>
      </c>
      <c r="AW255" s="11">
        <v>-278965.2150818946</v>
      </c>
      <c r="AX255" s="4">
        <f t="shared" si="205"/>
        <v>51.439032176912391</v>
      </c>
      <c r="AY255" s="4">
        <f t="shared" si="206"/>
        <v>-4868.8615017132042</v>
      </c>
      <c r="BA255" s="4">
        <f t="shared" si="214"/>
        <v>81.995332868594787</v>
      </c>
      <c r="BB255" s="11">
        <v>70.329760643957854</v>
      </c>
      <c r="BC255" s="11">
        <v>2786.7925227571427</v>
      </c>
      <c r="BD255" s="11">
        <v>-210836.67577860228</v>
      </c>
      <c r="BE255" s="4">
        <f t="shared" si="207"/>
        <v>48.638705092071142</v>
      </c>
      <c r="BF255" s="4">
        <f t="shared" si="208"/>
        <v>-3679.7941762963897</v>
      </c>
      <c r="BH255" s="4">
        <f t="shared" si="216"/>
        <v>-43.876697285924578</v>
      </c>
      <c r="BI255" s="11">
        <v>-43.239969084779425</v>
      </c>
      <c r="BJ255" s="11">
        <v>916.8508211787539</v>
      </c>
      <c r="BK255" s="11">
        <v>55206.257616304931</v>
      </c>
      <c r="BL255" s="4">
        <f t="shared" si="209"/>
        <v>16.002065579183014</v>
      </c>
      <c r="BM255" s="4">
        <f t="shared" si="210"/>
        <v>963.53096310871763</v>
      </c>
      <c r="BN255" s="4">
        <f t="shared" si="211"/>
        <v>21.634385961514266</v>
      </c>
      <c r="BO255" s="4">
        <f t="shared" si="212"/>
        <v>7.6986123952386539E-3</v>
      </c>
      <c r="BP255" s="4">
        <f t="shared" si="213"/>
        <v>2.2060934123255689</v>
      </c>
    </row>
    <row r="256" spans="1:68" x14ac:dyDescent="0.3">
      <c r="A256" s="9">
        <v>49</v>
      </c>
      <c r="B256" s="9" t="s">
        <v>305</v>
      </c>
      <c r="C256" s="9">
        <v>50</v>
      </c>
      <c r="D256" s="9">
        <v>936</v>
      </c>
      <c r="E256" s="9">
        <v>399.33300000000003</v>
      </c>
      <c r="G256" s="9">
        <v>929.33299999999997</v>
      </c>
      <c r="H256" s="9">
        <v>354</v>
      </c>
      <c r="M256" s="9">
        <v>926</v>
      </c>
      <c r="N256" s="9">
        <v>444.66699999999997</v>
      </c>
      <c r="P256" s="9">
        <v>879.33299999999997</v>
      </c>
      <c r="Q256" s="9">
        <v>438.66699999999997</v>
      </c>
      <c r="S256" s="4">
        <f t="shared" si="184"/>
        <v>66.703724291272934</v>
      </c>
      <c r="T256" s="4">
        <f t="shared" si="185"/>
        <v>28.458331551716768</v>
      </c>
      <c r="V256" s="4">
        <f t="shared" si="186"/>
        <v>66.228602785023014</v>
      </c>
      <c r="W256" s="4">
        <f t="shared" si="187"/>
        <v>25.227690597340402</v>
      </c>
      <c r="Y256" s="4" t="str">
        <f t="shared" si="188"/>
        <v>nan</v>
      </c>
      <c r="Z256" s="4" t="str">
        <f t="shared" si="189"/>
        <v>nan</v>
      </c>
      <c r="AB256" s="4">
        <f t="shared" si="190"/>
        <v>65.991077664229422</v>
      </c>
      <c r="AC256" s="4">
        <f t="shared" si="191"/>
        <v>31.689043770755831</v>
      </c>
      <c r="AE256" s="4">
        <f t="shared" si="192"/>
        <v>62.665369649805449</v>
      </c>
      <c r="AF256" s="4">
        <f t="shared" si="193"/>
        <v>31.261455794529724</v>
      </c>
      <c r="AH256" s="37">
        <f t="shared" si="194"/>
        <v>3.2653914653215819</v>
      </c>
      <c r="AI256" s="37">
        <f t="shared" si="195"/>
        <v>3.3083782518455775</v>
      </c>
      <c r="AJ256" s="37">
        <f t="shared" si="196"/>
        <v>4.9158736487940455</v>
      </c>
      <c r="AL256" s="20">
        <v>0.39200000000000002</v>
      </c>
      <c r="AM256" s="37">
        <f t="shared" si="197"/>
        <v>81.633640855408714</v>
      </c>
      <c r="AN256" s="37" t="str">
        <f t="shared" si="198"/>
        <v>nan</v>
      </c>
      <c r="AO256" s="37">
        <f t="shared" si="199"/>
        <v>81.633640855408714</v>
      </c>
      <c r="AP256" s="38">
        <f>(ATAN((T256-AC256)/((IF(S256=AB256,S256+0.0001,S256))-AB256))*(180/PI()))*-1</f>
        <v>77.560615218654107</v>
      </c>
      <c r="AQ256" s="37">
        <f t="shared" si="201"/>
        <v>-34.765494255595563</v>
      </c>
      <c r="AS256" s="19">
        <v>0.39200000000000002</v>
      </c>
      <c r="AT256" s="4">
        <f t="shared" si="215"/>
        <v>81.633640855408714</v>
      </c>
      <c r="AU256" s="11">
        <v>77.164970724243972</v>
      </c>
      <c r="AV256" s="11">
        <v>186.92742765753383</v>
      </c>
      <c r="AW256" s="11">
        <v>-315331.1851516575</v>
      </c>
      <c r="AX256" s="4">
        <f t="shared" si="205"/>
        <v>3.2624990749074767</v>
      </c>
      <c r="AY256" s="4">
        <f t="shared" si="206"/>
        <v>-5503.5674151122794</v>
      </c>
      <c r="BA256" s="4">
        <f t="shared" si="214"/>
        <v>77.560615218654107</v>
      </c>
      <c r="BB256" s="11">
        <v>83.033825411895691</v>
      </c>
      <c r="BC256" s="11">
        <v>886.27670245210811</v>
      </c>
      <c r="BD256" s="11">
        <v>-201849.25050076394</v>
      </c>
      <c r="BE256" s="4">
        <f t="shared" si="207"/>
        <v>15.468446541507388</v>
      </c>
      <c r="BF256" s="4">
        <f t="shared" si="208"/>
        <v>-3522.9340139211445</v>
      </c>
      <c r="BH256" s="4">
        <f t="shared" si="216"/>
        <v>-34.765494255595563</v>
      </c>
      <c r="BI256" s="11">
        <v>-34.344166665248125</v>
      </c>
      <c r="BJ256" s="11">
        <v>1054.7494541164513</v>
      </c>
      <c r="BK256" s="11">
        <v>-819.78453716235049</v>
      </c>
      <c r="BL256" s="4">
        <f t="shared" si="209"/>
        <v>18.408850757944933</v>
      </c>
      <c r="BM256" s="4">
        <f t="shared" si="210"/>
        <v>-14.307939330420831</v>
      </c>
      <c r="BN256" s="4">
        <f t="shared" si="211"/>
        <v>7.3603730069637514</v>
      </c>
      <c r="BO256" s="4">
        <f t="shared" si="212"/>
        <v>-1.1432043525006244E-4</v>
      </c>
      <c r="BP256" s="4">
        <f t="shared" si="213"/>
        <v>0.75054916889284984</v>
      </c>
    </row>
    <row r="257" spans="1:69" x14ac:dyDescent="0.3">
      <c r="A257" s="9">
        <v>4</v>
      </c>
      <c r="B257" s="9" t="s">
        <v>260</v>
      </c>
      <c r="C257" s="9">
        <v>51</v>
      </c>
      <c r="D257" s="9">
        <v>941.33299999999997</v>
      </c>
      <c r="E257" s="9">
        <v>397.33300000000003</v>
      </c>
      <c r="G257" s="9">
        <v>918.66700000000003</v>
      </c>
      <c r="H257" s="9">
        <v>353.33300000000003</v>
      </c>
      <c r="M257" s="9">
        <v>930.66700000000003</v>
      </c>
      <c r="N257" s="9">
        <v>442</v>
      </c>
      <c r="P257" s="9">
        <v>878.66700000000003</v>
      </c>
      <c r="Q257" s="9">
        <v>425.33300000000003</v>
      </c>
      <c r="S257" s="4">
        <f t="shared" si="184"/>
        <v>67.083778737475242</v>
      </c>
      <c r="T257" s="4">
        <f t="shared" si="185"/>
        <v>28.315802226308065</v>
      </c>
      <c r="V257" s="4">
        <f t="shared" si="186"/>
        <v>65.468493892618412</v>
      </c>
      <c r="W257" s="4">
        <f t="shared" si="187"/>
        <v>25.180157067316603</v>
      </c>
      <c r="Y257" s="4" t="str">
        <f t="shared" si="188"/>
        <v>nan</v>
      </c>
      <c r="Z257" s="4" t="str">
        <f t="shared" si="189"/>
        <v>nan</v>
      </c>
      <c r="AB257" s="4">
        <f t="shared" si="190"/>
        <v>66.323669845070626</v>
      </c>
      <c r="AC257" s="4">
        <f t="shared" si="191"/>
        <v>31.49898091532333</v>
      </c>
      <c r="AE257" s="4">
        <f t="shared" si="192"/>
        <v>62.617907384444351</v>
      </c>
      <c r="AF257" s="4">
        <f t="shared" si="193"/>
        <v>30.311212782029905</v>
      </c>
      <c r="AH257" s="37">
        <f t="shared" si="194"/>
        <v>3.527239103481751</v>
      </c>
      <c r="AI257" s="37">
        <f t="shared" si="195"/>
        <v>3.272673539250976</v>
      </c>
      <c r="AJ257" s="37">
        <f t="shared" si="196"/>
        <v>4.8913873520411473</v>
      </c>
      <c r="AL257" s="20">
        <v>0.4</v>
      </c>
      <c r="AM257" s="37">
        <f t="shared" si="197"/>
        <v>62.745357681801032</v>
      </c>
      <c r="AN257" s="37" t="str">
        <f t="shared" si="198"/>
        <v>nan</v>
      </c>
      <c r="AO257" s="37">
        <f t="shared" si="199"/>
        <v>62.745357681801032</v>
      </c>
      <c r="AP257" s="38">
        <f>(ATAN((T257-AC257)/((IF(S257=AB257,S257+0.0001,S257))-AB257))*(180/PI()))*-1</f>
        <v>76.569876749468889</v>
      </c>
      <c r="AQ257" s="37">
        <f t="shared" si="201"/>
        <v>-24.075725278105196</v>
      </c>
      <c r="AS257" s="19">
        <v>0.4</v>
      </c>
      <c r="AT257" s="4">
        <f t="shared" si="215"/>
        <v>62.745357681801032</v>
      </c>
      <c r="AU257" s="11">
        <v>67.77696020847155</v>
      </c>
      <c r="AV257" s="11">
        <v>-2098.0597560906422</v>
      </c>
      <c r="AW257" s="11">
        <v>-232538.92841839226</v>
      </c>
      <c r="AX257" s="4">
        <f t="shared" si="205"/>
        <v>-36.618050647370858</v>
      </c>
      <c r="AY257" s="4">
        <f t="shared" si="206"/>
        <v>-4058.5699399603559</v>
      </c>
      <c r="BA257" s="4">
        <f t="shared" si="214"/>
        <v>76.569876749468889</v>
      </c>
      <c r="BB257" s="11">
        <v>84.510188556725737</v>
      </c>
      <c r="BC257" s="11">
        <v>-442.79563865227988</v>
      </c>
      <c r="BD257" s="11">
        <v>-202421.76550530054</v>
      </c>
      <c r="BE257" s="4">
        <f t="shared" si="207"/>
        <v>-7.728241807953351</v>
      </c>
      <c r="BF257" s="4">
        <f t="shared" si="208"/>
        <v>-3532.9262857673784</v>
      </c>
      <c r="BH257" s="4">
        <f t="shared" si="216"/>
        <v>-24.075725278105196</v>
      </c>
      <c r="BI257" s="11">
        <v>-26.36397701734963</v>
      </c>
      <c r="BJ257" s="11">
        <v>903.73426796115348</v>
      </c>
      <c r="BK257" s="11">
        <v>-15701.205313212793</v>
      </c>
      <c r="BL257" s="4">
        <f t="shared" si="209"/>
        <v>15.773138539022829</v>
      </c>
      <c r="BM257" s="4">
        <f t="shared" si="210"/>
        <v>-274.03772924719084</v>
      </c>
      <c r="BN257" s="4">
        <f t="shared" si="211"/>
        <v>8.0317585416452228</v>
      </c>
      <c r="BO257" s="4">
        <f t="shared" si="212"/>
        <v>-2.1895614566850548E-3</v>
      </c>
      <c r="BP257" s="4">
        <f t="shared" si="213"/>
        <v>0.81901144038168694</v>
      </c>
    </row>
    <row r="258" spans="1:69" x14ac:dyDescent="0.3">
      <c r="A258" s="9">
        <v>25</v>
      </c>
      <c r="B258" s="9" t="s">
        <v>281</v>
      </c>
      <c r="C258" s="9">
        <v>52</v>
      </c>
      <c r="D258" s="9">
        <v>933.33299999999997</v>
      </c>
      <c r="E258" s="9">
        <v>390</v>
      </c>
      <c r="G258" s="9">
        <v>902</v>
      </c>
      <c r="H258" s="9">
        <v>356.66699999999997</v>
      </c>
      <c r="M258" s="9">
        <v>936</v>
      </c>
      <c r="N258" s="9">
        <v>440</v>
      </c>
      <c r="P258" s="9">
        <v>880</v>
      </c>
      <c r="Q258" s="9">
        <v>411.33300000000003</v>
      </c>
      <c r="S258" s="4">
        <f t="shared" si="184"/>
        <v>66.513661435840419</v>
      </c>
      <c r="T258" s="4">
        <f t="shared" si="185"/>
        <v>27.793218454697055</v>
      </c>
      <c r="V258" s="4">
        <f t="shared" si="186"/>
        <v>64.28072575932498</v>
      </c>
      <c r="W258" s="4">
        <f t="shared" si="187"/>
        <v>25.417753452772907</v>
      </c>
      <c r="Y258" s="4" t="str">
        <f t="shared" si="188"/>
        <v>nan</v>
      </c>
      <c r="Z258" s="4" t="str">
        <f t="shared" si="189"/>
        <v>nan</v>
      </c>
      <c r="AB258" s="4">
        <f t="shared" si="190"/>
        <v>66.703724291272934</v>
      </c>
      <c r="AC258" s="4">
        <f t="shared" si="191"/>
        <v>31.356451589914627</v>
      </c>
      <c r="AE258" s="4">
        <f t="shared" si="192"/>
        <v>62.712903179829254</v>
      </c>
      <c r="AF258" s="4">
        <f t="shared" si="193"/>
        <v>29.313507504168985</v>
      </c>
      <c r="AH258" s="37">
        <f t="shared" si="194"/>
        <v>3.2601895206907763</v>
      </c>
      <c r="AI258" s="37">
        <f t="shared" si="195"/>
        <v>3.568298511185354</v>
      </c>
      <c r="AJ258" s="37">
        <f t="shared" si="196"/>
        <v>4.0935366267545836</v>
      </c>
      <c r="AL258" s="20">
        <v>0.40800000000000003</v>
      </c>
      <c r="AM258" s="37">
        <f t="shared" si="197"/>
        <v>46.771487991160605</v>
      </c>
      <c r="AN258" s="37" t="str">
        <f t="shared" si="198"/>
        <v>nan</v>
      </c>
      <c r="AO258" s="37">
        <f t="shared" si="199"/>
        <v>46.771487991160605</v>
      </c>
      <c r="AP258" s="37">
        <f t="shared" si="200"/>
        <v>86.946736596895079</v>
      </c>
      <c r="AQ258" s="37">
        <f t="shared" si="201"/>
        <v>-21.801224261529565</v>
      </c>
      <c r="AS258" s="19">
        <v>0.40800000000000003</v>
      </c>
      <c r="AT258" s="4">
        <f t="shared" si="215"/>
        <v>46.771487991160605</v>
      </c>
      <c r="AU258" s="11">
        <v>43.596013032353838</v>
      </c>
      <c r="AV258" s="11">
        <v>-3533.6956037568452</v>
      </c>
      <c r="AW258" s="11">
        <v>-106873.59921025163</v>
      </c>
      <c r="AX258" s="4">
        <f t="shared" si="205"/>
        <v>-61.674623048805856</v>
      </c>
      <c r="AY258" s="4">
        <f t="shared" si="206"/>
        <v>-1865.2961896757029</v>
      </c>
      <c r="BA258" s="4">
        <f t="shared" si="214"/>
        <v>86.946736596895079</v>
      </c>
      <c r="BB258" s="11">
        <v>75.949094856952584</v>
      </c>
      <c r="BC258" s="11">
        <v>-2352.471699464988</v>
      </c>
      <c r="BD258" s="11">
        <v>-248848.83909077221</v>
      </c>
      <c r="BE258" s="4">
        <f t="shared" si="207"/>
        <v>-41.058376715650567</v>
      </c>
      <c r="BF258" s="4">
        <f t="shared" si="208"/>
        <v>-4343.2315818995485</v>
      </c>
      <c r="BH258" s="4">
        <f t="shared" si="216"/>
        <v>-21.801224261529565</v>
      </c>
      <c r="BI258" s="11">
        <v>-19.884417691068478</v>
      </c>
      <c r="BJ258" s="11">
        <v>803.53015717277083</v>
      </c>
      <c r="BK258" s="11">
        <v>-17476.742528081242</v>
      </c>
      <c r="BL258" s="4">
        <f t="shared" si="209"/>
        <v>14.024246881732381</v>
      </c>
      <c r="BM258" s="4">
        <f t="shared" si="210"/>
        <v>-305.02669963833529</v>
      </c>
      <c r="BN258" s="4">
        <f t="shared" si="211"/>
        <v>7.8757582353531648</v>
      </c>
      <c r="BO258" s="4">
        <f t="shared" si="212"/>
        <v>-2.4371633301102989E-3</v>
      </c>
      <c r="BP258" s="4">
        <f t="shared" si="213"/>
        <v>0.80310383622578918</v>
      </c>
    </row>
    <row r="259" spans="1:69" x14ac:dyDescent="0.3">
      <c r="A259" s="9">
        <v>53</v>
      </c>
      <c r="B259" s="9" t="s">
        <v>309</v>
      </c>
      <c r="C259" s="9">
        <v>53</v>
      </c>
      <c r="G259" s="9">
        <v>890</v>
      </c>
      <c r="H259" s="9">
        <v>368</v>
      </c>
      <c r="M259" s="9">
        <v>960</v>
      </c>
      <c r="N259" s="9">
        <v>416</v>
      </c>
      <c r="P259" s="9">
        <v>885.33299999999997</v>
      </c>
      <c r="Q259" s="9">
        <v>399.33300000000003</v>
      </c>
      <c r="S259" s="4" t="str">
        <f t="shared" si="184"/>
        <v>nan</v>
      </c>
      <c r="T259" s="4" t="str">
        <f t="shared" si="185"/>
        <v>nan</v>
      </c>
      <c r="V259" s="4">
        <f t="shared" si="186"/>
        <v>63.425549806872766</v>
      </c>
      <c r="W259" s="4">
        <f t="shared" si="187"/>
        <v>26.225395875201322</v>
      </c>
      <c r="Y259" s="4" t="str">
        <f t="shared" si="188"/>
        <v>nan</v>
      </c>
      <c r="Z259" s="4" t="str">
        <f t="shared" si="189"/>
        <v>nan</v>
      </c>
      <c r="AB259" s="4">
        <f t="shared" si="190"/>
        <v>68.414076196177362</v>
      </c>
      <c r="AC259" s="4">
        <f t="shared" si="191"/>
        <v>29.646099685010192</v>
      </c>
      <c r="AE259" s="4">
        <f t="shared" si="192"/>
        <v>63.092957626031556</v>
      </c>
      <c r="AF259" s="4">
        <f t="shared" si="193"/>
        <v>28.458331551716768</v>
      </c>
      <c r="AH259" s="37"/>
      <c r="AI259" s="37"/>
      <c r="AJ259" s="37"/>
      <c r="AL259" s="20">
        <v>0.41600000000000004</v>
      </c>
      <c r="AM259" s="37" t="e">
        <f t="shared" si="197"/>
        <v>#VALUE!</v>
      </c>
      <c r="AN259" s="37" t="str">
        <f t="shared" si="198"/>
        <v>nan</v>
      </c>
      <c r="AO259" s="37"/>
      <c r="AP259" s="37"/>
      <c r="AQ259" s="37"/>
      <c r="AS259" s="19">
        <v>0.41600000000000004</v>
      </c>
      <c r="AT259" s="4">
        <f>AVERAGE(AT258,AT260)</f>
        <v>12.978999294327355</v>
      </c>
      <c r="BA259" s="4">
        <f>AVERAGE(BA258,BA260)</f>
        <v>45.74202861121605</v>
      </c>
      <c r="BH259" s="4">
        <f>AVERAGE(BH258,BH260)</f>
        <v>-14.69769925238829</v>
      </c>
    </row>
    <row r="260" spans="1:69" x14ac:dyDescent="0.3">
      <c r="A260" s="9">
        <v>19</v>
      </c>
      <c r="B260" s="9" t="s">
        <v>275</v>
      </c>
      <c r="C260" s="9">
        <v>54</v>
      </c>
      <c r="D260" s="9">
        <v>928</v>
      </c>
      <c r="E260" s="9">
        <v>390.66699999999997</v>
      </c>
      <c r="J260" s="9">
        <v>914.66700000000003</v>
      </c>
      <c r="K260" s="9">
        <v>348</v>
      </c>
      <c r="M260" s="9">
        <v>970</v>
      </c>
      <c r="N260" s="9">
        <v>394</v>
      </c>
      <c r="P260" s="9">
        <v>888</v>
      </c>
      <c r="Q260" s="9">
        <v>396</v>
      </c>
      <c r="S260" s="4">
        <f t="shared" si="184"/>
        <v>66.133606989638125</v>
      </c>
      <c r="T260" s="4">
        <f t="shared" si="185"/>
        <v>27.840751984720857</v>
      </c>
      <c r="V260" s="4" t="str">
        <f t="shared" si="186"/>
        <v>nan</v>
      </c>
      <c r="W260" s="4" t="str">
        <f t="shared" si="187"/>
        <v>nan</v>
      </c>
      <c r="Y260" s="4">
        <f t="shared" si="188"/>
        <v>65.183435241801007</v>
      </c>
      <c r="Z260" s="4">
        <f t="shared" si="189"/>
        <v>24.800102621114295</v>
      </c>
      <c r="AB260" s="4">
        <f t="shared" si="190"/>
        <v>69.126722823220874</v>
      </c>
      <c r="AC260" s="4">
        <f t="shared" si="191"/>
        <v>28.078277105514459</v>
      </c>
      <c r="AE260" s="4">
        <f t="shared" si="192"/>
        <v>63.283020481464064</v>
      </c>
      <c r="AF260" s="4">
        <f t="shared" si="193"/>
        <v>28.220806430923162</v>
      </c>
      <c r="AH260" s="37"/>
      <c r="AI260" s="37">
        <f t="shared" si="195"/>
        <v>3.0025256995156209</v>
      </c>
      <c r="AJ260" s="37">
        <f t="shared" si="196"/>
        <v>2.8758102897552416</v>
      </c>
      <c r="AL260" s="20">
        <v>0.42399999999999999</v>
      </c>
      <c r="AM260" s="37" t="str">
        <f t="shared" si="197"/>
        <v>nan</v>
      </c>
      <c r="AN260" s="37">
        <f t="shared" si="198"/>
        <v>72.6465105974941</v>
      </c>
      <c r="AO260" s="37">
        <f t="shared" si="199"/>
        <v>-20.813489402505894</v>
      </c>
      <c r="AP260" s="37">
        <f t="shared" si="200"/>
        <v>4.5373206255370153</v>
      </c>
      <c r="AQ260" s="37">
        <f t="shared" si="201"/>
        <v>-7.5941742432470143</v>
      </c>
      <c r="AS260" s="19">
        <v>0.42399999999999999</v>
      </c>
      <c r="AT260" s="4">
        <f>AO260</f>
        <v>-20.813489402505894</v>
      </c>
      <c r="AU260" s="11">
        <v>-17.332588656387248</v>
      </c>
      <c r="AV260" s="11">
        <v>-2399.7296609132568</v>
      </c>
      <c r="AW260" s="11">
        <v>253099.62203796019</v>
      </c>
      <c r="AX260" s="4">
        <f t="shared" si="205"/>
        <v>-41.883183740703409</v>
      </c>
      <c r="AY260" s="4">
        <f t="shared" si="206"/>
        <v>4417.4217401156066</v>
      </c>
      <c r="BA260" s="4">
        <f>AP260</f>
        <v>4.5373206255370153</v>
      </c>
      <c r="BB260" s="11">
        <v>5.1590554430926163</v>
      </c>
      <c r="BC260" s="11">
        <v>-4286.2008057832954</v>
      </c>
      <c r="BD260" s="11">
        <v>205745.03734163535</v>
      </c>
      <c r="BE260" s="4">
        <f t="shared" si="207"/>
        <v>-74.808316462552511</v>
      </c>
      <c r="BF260" s="4">
        <f t="shared" si="208"/>
        <v>3590.9283212502191</v>
      </c>
      <c r="BH260" s="4">
        <f>AQ260</f>
        <v>-7.5941742432470143</v>
      </c>
      <c r="BI260" s="11">
        <v>-9.8987152290892126</v>
      </c>
      <c r="BJ260" s="11">
        <v>-35.531131731455332</v>
      </c>
      <c r="BK260" s="11">
        <v>-99179.328993340227</v>
      </c>
      <c r="BL260" s="4">
        <f t="shared" si="209"/>
        <v>-0.62013523567372919</v>
      </c>
      <c r="BM260" s="4">
        <f t="shared" si="210"/>
        <v>-1731.0058408524606</v>
      </c>
      <c r="BN260" s="4">
        <f t="shared" si="211"/>
        <v>37.562827673492201</v>
      </c>
      <c r="BO260" s="4">
        <f t="shared" si="212"/>
        <v>-1.3830736668411159E-2</v>
      </c>
      <c r="BP260" s="4">
        <f t="shared" si="213"/>
        <v>3.8303424384785068</v>
      </c>
    </row>
    <row r="261" spans="1:69" x14ac:dyDescent="0.3">
      <c r="A261" s="9">
        <v>28</v>
      </c>
      <c r="B261" s="9" t="s">
        <v>284</v>
      </c>
      <c r="C261" s="9">
        <v>55</v>
      </c>
      <c r="D261" s="9">
        <v>923.33299999999997</v>
      </c>
      <c r="E261" s="9">
        <v>386.66699999999997</v>
      </c>
      <c r="J261" s="9">
        <v>904</v>
      </c>
      <c r="K261" s="9">
        <v>343.33300000000003</v>
      </c>
      <c r="M261" s="9">
        <v>966.66700000000003</v>
      </c>
      <c r="N261" s="9">
        <v>368</v>
      </c>
      <c r="P261" s="9">
        <v>885.33299999999997</v>
      </c>
      <c r="Q261" s="9">
        <v>396</v>
      </c>
      <c r="S261" s="4">
        <f t="shared" si="184"/>
        <v>65.801014808796907</v>
      </c>
      <c r="T261" s="4">
        <f t="shared" si="185"/>
        <v>27.555693333903449</v>
      </c>
      <c r="V261" s="4" t="str">
        <f t="shared" si="186"/>
        <v>nan</v>
      </c>
      <c r="W261" s="4" t="str">
        <f t="shared" si="187"/>
        <v>nan</v>
      </c>
      <c r="Y261" s="4">
        <f t="shared" si="188"/>
        <v>64.423255084733682</v>
      </c>
      <c r="Z261" s="4">
        <f t="shared" si="189"/>
        <v>24.467510440273088</v>
      </c>
      <c r="AB261" s="4">
        <f t="shared" si="190"/>
        <v>68.889197702427282</v>
      </c>
      <c r="AC261" s="4">
        <f t="shared" si="191"/>
        <v>26.225395875201322</v>
      </c>
      <c r="AE261" s="4">
        <f t="shared" si="192"/>
        <v>63.092957626031556</v>
      </c>
      <c r="AF261" s="4">
        <f t="shared" si="193"/>
        <v>28.220806430923162</v>
      </c>
      <c r="AH261" s="37"/>
      <c r="AI261" s="37">
        <f t="shared" si="195"/>
        <v>3.3625235929492914</v>
      </c>
      <c r="AJ261" s="37">
        <f t="shared" si="196"/>
        <v>2.788538889266952</v>
      </c>
      <c r="AL261" s="20">
        <v>0.432</v>
      </c>
      <c r="AM261" s="37" t="str">
        <f t="shared" si="197"/>
        <v>nan</v>
      </c>
      <c r="AN261" s="37">
        <f t="shared" si="198"/>
        <v>65.95647228043768</v>
      </c>
      <c r="AO261" s="37">
        <f t="shared" si="199"/>
        <v>-27.503527719562314</v>
      </c>
      <c r="AP261" s="37">
        <f t="shared" si="200"/>
        <v>-23.304942011940387</v>
      </c>
      <c r="AQ261" s="37">
        <f t="shared" si="201"/>
        <v>-13.799011395138683</v>
      </c>
      <c r="AS261" s="19">
        <v>0.432</v>
      </c>
      <c r="AT261" s="4">
        <f>AO261</f>
        <v>-27.503527719562314</v>
      </c>
      <c r="AU261" s="11">
        <v>-27.157848535411322</v>
      </c>
      <c r="AV261" s="11">
        <v>241.55672027850935</v>
      </c>
      <c r="AW261" s="11">
        <v>310140.08172122494</v>
      </c>
      <c r="AX261" s="4">
        <f t="shared" si="205"/>
        <v>4.2159600991789423</v>
      </c>
      <c r="AY261" s="4">
        <f t="shared" si="206"/>
        <v>5412.9655684396585</v>
      </c>
      <c r="BA261" s="4">
        <f>AP261</f>
        <v>-23.304942011940387</v>
      </c>
      <c r="BB261" s="11">
        <v>-21.708576572367175</v>
      </c>
      <c r="BC261" s="11">
        <v>-1132.4564993956014</v>
      </c>
      <c r="BD261" s="11">
        <v>456997.50000472314</v>
      </c>
      <c r="BE261" s="4">
        <f t="shared" si="207"/>
        <v>-19.765094550062418</v>
      </c>
      <c r="BF261" s="4">
        <f t="shared" si="208"/>
        <v>7976.1110484652218</v>
      </c>
      <c r="BH261" s="4">
        <f>AQ261</f>
        <v>-13.799011395138683</v>
      </c>
      <c r="BI261" s="11">
        <v>-14.075992026640641</v>
      </c>
      <c r="BJ261" s="11">
        <v>-962.76296503544734</v>
      </c>
      <c r="BK261" s="11">
        <v>-89402.801281057822</v>
      </c>
      <c r="BL261" s="4">
        <f t="shared" si="209"/>
        <v>-16.803383656131601</v>
      </c>
      <c r="BM261" s="4">
        <f t="shared" si="210"/>
        <v>-1560.3732428606636</v>
      </c>
      <c r="BN261" s="4">
        <f t="shared" si="211"/>
        <v>34.409989560752436</v>
      </c>
      <c r="BO261" s="4">
        <f t="shared" si="212"/>
        <v>-1.2467382210456701E-2</v>
      </c>
      <c r="BP261" s="4">
        <f t="shared" si="213"/>
        <v>3.5088424244260006</v>
      </c>
    </row>
    <row r="262" spans="1:69" x14ac:dyDescent="0.3">
      <c r="A262" s="9">
        <v>63</v>
      </c>
      <c r="B262" s="9" t="s">
        <v>319</v>
      </c>
      <c r="C262" s="9">
        <v>56</v>
      </c>
      <c r="D262" s="9">
        <v>923.33299999999997</v>
      </c>
      <c r="E262" s="9">
        <v>384.66699999999997</v>
      </c>
      <c r="J262" s="9">
        <v>914.66700000000003</v>
      </c>
      <c r="K262" s="9">
        <v>340</v>
      </c>
      <c r="M262" s="9">
        <v>970.66700000000003</v>
      </c>
      <c r="N262" s="9">
        <v>369.33300000000003</v>
      </c>
      <c r="P262" s="9">
        <v>885.33299999999997</v>
      </c>
      <c r="Q262" s="9">
        <v>403.33300000000003</v>
      </c>
      <c r="S262" s="4">
        <f t="shared" si="184"/>
        <v>65.801014808796907</v>
      </c>
      <c r="T262" s="4">
        <f t="shared" si="185"/>
        <v>27.413164008494746</v>
      </c>
      <c r="V262" s="4" t="str">
        <f t="shared" si="186"/>
        <v>nan</v>
      </c>
      <c r="W262" s="4" t="str">
        <f t="shared" si="187"/>
        <v>nan</v>
      </c>
      <c r="Y262" s="4">
        <f t="shared" si="188"/>
        <v>65.183435241801007</v>
      </c>
      <c r="Z262" s="4">
        <f t="shared" si="189"/>
        <v>24.229985319479482</v>
      </c>
      <c r="AB262" s="4">
        <f t="shared" si="190"/>
        <v>69.174256353244687</v>
      </c>
      <c r="AC262" s="4">
        <f t="shared" si="191"/>
        <v>26.320391670586226</v>
      </c>
      <c r="AE262" s="4">
        <f t="shared" si="192"/>
        <v>63.092957626031556</v>
      </c>
      <c r="AF262" s="4">
        <f t="shared" si="193"/>
        <v>28.743390202534176</v>
      </c>
      <c r="AH262" s="37"/>
      <c r="AI262" s="37">
        <f t="shared" si="195"/>
        <v>3.5458299310156565</v>
      </c>
      <c r="AJ262" s="37">
        <f t="shared" si="196"/>
        <v>3.0171303307009523</v>
      </c>
      <c r="AL262" s="20">
        <v>0.44</v>
      </c>
      <c r="AM262" s="37" t="str">
        <f t="shared" si="197"/>
        <v>nan</v>
      </c>
      <c r="AN262" s="37">
        <f t="shared" si="198"/>
        <v>79.02025407339471</v>
      </c>
      <c r="AO262" s="37">
        <f t="shared" si="199"/>
        <v>-14.439745926605283</v>
      </c>
      <c r="AP262" s="37">
        <f t="shared" si="200"/>
        <v>-17.949896736361652</v>
      </c>
      <c r="AQ262" s="37">
        <f t="shared" si="201"/>
        <v>-26.160756652258357</v>
      </c>
      <c r="AS262" s="19">
        <v>0.44</v>
      </c>
      <c r="AT262" s="4">
        <f>AO262</f>
        <v>-14.439745926605283</v>
      </c>
      <c r="AU262" s="11">
        <v>-13.467680948357842</v>
      </c>
      <c r="AV262" s="11">
        <v>2562.5118823201569</v>
      </c>
      <c r="AW262" s="11">
        <v>182502.59606344602</v>
      </c>
      <c r="AX262" s="4">
        <f t="shared" si="205"/>
        <v>44.724269467964206</v>
      </c>
      <c r="AY262" s="4">
        <f t="shared" si="206"/>
        <v>3185.2711947443759</v>
      </c>
      <c r="BA262" s="4">
        <f>AP262</f>
        <v>-17.949896736361652</v>
      </c>
      <c r="BB262" s="11">
        <v>-12.960249407857765</v>
      </c>
      <c r="BC262" s="11">
        <v>3025.7595415917385</v>
      </c>
      <c r="BD262" s="11">
        <v>387714.67398466606</v>
      </c>
      <c r="BE262" s="4">
        <f t="shared" si="207"/>
        <v>52.809466374410142</v>
      </c>
      <c r="BF262" s="4">
        <f t="shared" si="208"/>
        <v>6766.8976193288272</v>
      </c>
      <c r="BH262" s="4">
        <f>AQ262</f>
        <v>-26.160756652258357</v>
      </c>
      <c r="BI262" s="11">
        <v>-25.302923401316963</v>
      </c>
      <c r="BJ262" s="11">
        <v>-1465.9760201708636</v>
      </c>
      <c r="BK262" s="11">
        <v>-19911.186711374801</v>
      </c>
      <c r="BL262" s="4">
        <f t="shared" si="209"/>
        <v>-25.586108307264375</v>
      </c>
      <c r="BM262" s="4">
        <f t="shared" si="210"/>
        <v>-347.51576609283222</v>
      </c>
      <c r="BN262" s="4">
        <f t="shared" si="211"/>
        <v>16.083381259104087</v>
      </c>
      <c r="BO262" s="4">
        <f t="shared" si="212"/>
        <v>-2.7766509710817292E-3</v>
      </c>
      <c r="BP262" s="4">
        <f t="shared" si="213"/>
        <v>1.640048462976879</v>
      </c>
    </row>
    <row r="263" spans="1:69" x14ac:dyDescent="0.3">
      <c r="A263" s="9">
        <v>59</v>
      </c>
      <c r="B263" s="9" t="s">
        <v>315</v>
      </c>
      <c r="C263" s="9">
        <v>57</v>
      </c>
      <c r="G263" s="9">
        <v>892.66700000000003</v>
      </c>
      <c r="H263" s="9">
        <v>346.66699999999997</v>
      </c>
      <c r="M263" s="9">
        <v>968</v>
      </c>
      <c r="N263" s="9">
        <v>384.66699999999997</v>
      </c>
      <c r="P263" s="9">
        <v>886</v>
      </c>
      <c r="Q263" s="9">
        <v>412</v>
      </c>
      <c r="S263" s="4" t="str">
        <f t="shared" si="184"/>
        <v>nan</v>
      </c>
      <c r="T263" s="4" t="str">
        <f t="shared" si="185"/>
        <v>nan</v>
      </c>
      <c r="V263" s="4">
        <f t="shared" si="186"/>
        <v>63.615612662305274</v>
      </c>
      <c r="W263" s="4">
        <f t="shared" si="187"/>
        <v>24.705106825729391</v>
      </c>
      <c r="Y263" s="4" t="str">
        <f t="shared" si="188"/>
        <v>nan</v>
      </c>
      <c r="Z263" s="4" t="str">
        <f t="shared" si="189"/>
        <v>nan</v>
      </c>
      <c r="AB263" s="4">
        <f t="shared" si="190"/>
        <v>68.984193497812171</v>
      </c>
      <c r="AC263" s="4">
        <f t="shared" si="191"/>
        <v>27.413164008494746</v>
      </c>
      <c r="AE263" s="4">
        <f t="shared" si="192"/>
        <v>63.140491156055361</v>
      </c>
      <c r="AF263" s="4">
        <f t="shared" si="193"/>
        <v>29.361041034192787</v>
      </c>
      <c r="AH263" s="37"/>
      <c r="AI263" s="37"/>
      <c r="AJ263" s="37"/>
      <c r="AL263" s="20">
        <v>0.44800000000000001</v>
      </c>
      <c r="AM263" s="37" t="e">
        <f t="shared" si="197"/>
        <v>#VALUE!</v>
      </c>
      <c r="AN263" s="37" t="str">
        <f t="shared" si="198"/>
        <v>nan</v>
      </c>
      <c r="AO263" s="37"/>
      <c r="AP263" s="37"/>
      <c r="AQ263" s="37"/>
      <c r="AS263" s="19">
        <v>0.44800000000000001</v>
      </c>
      <c r="AT263" s="4">
        <f>AVERAGE(AT262,AT264)</f>
        <v>13.127704817279401</v>
      </c>
      <c r="BA263" s="4">
        <f>AVERAGE(BA262,BA264)</f>
        <v>27.099814188810775</v>
      </c>
      <c r="BH263" s="4">
        <f>AVERAGE(BH262,BH264)</f>
        <v>-36.959841917956311</v>
      </c>
    </row>
    <row r="264" spans="1:69" x14ac:dyDescent="0.3">
      <c r="A264" s="9">
        <v>15</v>
      </c>
      <c r="B264" s="9" t="s">
        <v>271</v>
      </c>
      <c r="C264" s="9">
        <v>58</v>
      </c>
      <c r="D264" s="9">
        <v>942</v>
      </c>
      <c r="E264" s="9">
        <v>357.33300000000003</v>
      </c>
      <c r="G264" s="9">
        <v>908.66700000000003</v>
      </c>
      <c r="H264" s="9">
        <v>328.66699999999997</v>
      </c>
      <c r="M264" s="9">
        <v>954.66700000000003</v>
      </c>
      <c r="N264" s="9">
        <v>396.66699999999997</v>
      </c>
      <c r="P264" s="9">
        <v>889.33299999999997</v>
      </c>
      <c r="Q264" s="9">
        <v>415.33300000000003</v>
      </c>
      <c r="S264" s="4">
        <f t="shared" si="184"/>
        <v>67.131312267499041</v>
      </c>
      <c r="T264" s="4">
        <f t="shared" si="185"/>
        <v>25.465215718134008</v>
      </c>
      <c r="V264" s="4">
        <f t="shared" si="186"/>
        <v>64.7558472655749</v>
      </c>
      <c r="W264" s="4">
        <f t="shared" si="187"/>
        <v>23.422342897051067</v>
      </c>
      <c r="Y264" s="4" t="str">
        <f t="shared" si="188"/>
        <v>nan</v>
      </c>
      <c r="Z264" s="4" t="str">
        <f t="shared" si="189"/>
        <v>nan</v>
      </c>
      <c r="AB264" s="4">
        <f t="shared" si="190"/>
        <v>68.034021749975068</v>
      </c>
      <c r="AC264" s="4">
        <f t="shared" si="191"/>
        <v>28.268339960946964</v>
      </c>
      <c r="AE264" s="4">
        <f t="shared" si="192"/>
        <v>63.37801627684896</v>
      </c>
      <c r="AF264" s="4">
        <f t="shared" si="193"/>
        <v>29.59856615498639</v>
      </c>
      <c r="AH264" s="37">
        <f t="shared" si="194"/>
        <v>3.1330756994502753</v>
      </c>
      <c r="AI264" s="37">
        <f t="shared" si="195"/>
        <v>2.9448921763619533</v>
      </c>
      <c r="AJ264" s="37">
        <f t="shared" si="196"/>
        <v>5.5831726309740546</v>
      </c>
      <c r="AL264" s="20">
        <v>0.45600000000000002</v>
      </c>
      <c r="AM264" s="37">
        <f t="shared" si="197"/>
        <v>40.695155561164086</v>
      </c>
      <c r="AN264" s="37" t="str">
        <f t="shared" si="198"/>
        <v>nan</v>
      </c>
      <c r="AO264" s="37">
        <f t="shared" si="199"/>
        <v>40.695155561164086</v>
      </c>
      <c r="AP264" s="37">
        <f t="shared" si="200"/>
        <v>72.149525113983202</v>
      </c>
      <c r="AQ264" s="37">
        <f t="shared" si="201"/>
        <v>-47.758927183654265</v>
      </c>
      <c r="AS264" s="19">
        <v>0.45600000000000002</v>
      </c>
      <c r="AT264" s="4">
        <f t="shared" ref="AT264:AT270" si="217">AO264</f>
        <v>40.695155561164086</v>
      </c>
      <c r="AU264" s="11">
        <v>37.117895790138824</v>
      </c>
      <c r="AV264" s="11">
        <v>1901.8278721623167</v>
      </c>
      <c r="AW264" s="11">
        <v>-190619.4420093334</v>
      </c>
      <c r="AX264" s="4">
        <f t="shared" si="205"/>
        <v>33.193158175430234</v>
      </c>
      <c r="AY264" s="4">
        <f t="shared" si="206"/>
        <v>-3326.9368813772639</v>
      </c>
      <c r="BA264" s="4">
        <f t="shared" ref="BA264:BA270" si="218">AP264</f>
        <v>72.149525113983202</v>
      </c>
      <c r="BB264" s="11">
        <v>68.175411709981532</v>
      </c>
      <c r="BC264" s="11">
        <v>3529.2057602439809</v>
      </c>
      <c r="BD264" s="11">
        <v>-306736.43364490016</v>
      </c>
      <c r="BE264" s="4">
        <f t="shared" si="207"/>
        <v>61.596260496607066</v>
      </c>
      <c r="BF264" s="4">
        <f t="shared" si="208"/>
        <v>-5353.5607029286202</v>
      </c>
      <c r="BH264" s="4">
        <f t="shared" ref="BH264:BH270" si="219">AQ264</f>
        <v>-47.758927183654265</v>
      </c>
      <c r="BI264" s="11">
        <v>-45.804395855870752</v>
      </c>
      <c r="BJ264" s="11">
        <v>-765.13631507582693</v>
      </c>
      <c r="BK264" s="11">
        <v>55489.658959154985</v>
      </c>
      <c r="BL264" s="4">
        <f t="shared" si="209"/>
        <v>-13.354147924649906</v>
      </c>
      <c r="BM264" s="4">
        <f t="shared" si="210"/>
        <v>968.47724964602435</v>
      </c>
      <c r="BN264" s="4">
        <f t="shared" si="211"/>
        <v>21.369277451140022</v>
      </c>
      <c r="BO264" s="4">
        <f t="shared" si="212"/>
        <v>7.7381332246717347E-3</v>
      </c>
      <c r="BP264" s="4">
        <f t="shared" si="213"/>
        <v>2.1790598677022794</v>
      </c>
    </row>
    <row r="265" spans="1:69" x14ac:dyDescent="0.3">
      <c r="A265" s="9">
        <v>26</v>
      </c>
      <c r="B265" s="9" t="s">
        <v>282</v>
      </c>
      <c r="C265" s="9">
        <v>59</v>
      </c>
      <c r="D265" s="9">
        <v>940.66700000000003</v>
      </c>
      <c r="E265" s="9">
        <v>357.33300000000003</v>
      </c>
      <c r="G265" s="9">
        <v>911.33299999999997</v>
      </c>
      <c r="H265" s="9">
        <v>327.33300000000003</v>
      </c>
      <c r="M265" s="9">
        <v>942.66700000000003</v>
      </c>
      <c r="N265" s="9">
        <v>403.33300000000003</v>
      </c>
      <c r="P265" s="9">
        <v>889.33299999999997</v>
      </c>
      <c r="Q265" s="9">
        <v>414.66699999999997</v>
      </c>
      <c r="S265" s="4">
        <f t="shared" si="184"/>
        <v>67.036316472114137</v>
      </c>
      <c r="T265" s="4">
        <f t="shared" si="185"/>
        <v>25.465215718134008</v>
      </c>
      <c r="V265" s="4">
        <f t="shared" si="186"/>
        <v>64.945838856344693</v>
      </c>
      <c r="W265" s="4">
        <f t="shared" si="187"/>
        <v>23.327275837003466</v>
      </c>
      <c r="Y265" s="4" t="str">
        <f t="shared" si="188"/>
        <v>nan</v>
      </c>
      <c r="Z265" s="4" t="str">
        <f t="shared" si="189"/>
        <v>nan</v>
      </c>
      <c r="AB265" s="4">
        <f t="shared" si="190"/>
        <v>67.17884579752284</v>
      </c>
      <c r="AC265" s="4">
        <f t="shared" si="191"/>
        <v>28.743390202534176</v>
      </c>
      <c r="AE265" s="4">
        <f t="shared" si="192"/>
        <v>63.37801627684896</v>
      </c>
      <c r="AF265" s="4">
        <f t="shared" si="193"/>
        <v>29.551103889625288</v>
      </c>
      <c r="AH265" s="37">
        <f t="shared" si="194"/>
        <v>2.9901310334768905</v>
      </c>
      <c r="AI265" s="37">
        <f t="shared" si="195"/>
        <v>3.2812714850761382</v>
      </c>
      <c r="AJ265" s="37">
        <f t="shared" si="196"/>
        <v>5.4843087502993111</v>
      </c>
      <c r="AL265" s="20">
        <v>0.46400000000000002</v>
      </c>
      <c r="AM265" s="37">
        <f t="shared" si="197"/>
        <v>45.643094797377188</v>
      </c>
      <c r="AN265" s="37" t="str">
        <f t="shared" si="198"/>
        <v>nan</v>
      </c>
      <c r="AO265" s="37">
        <f t="shared" si="199"/>
        <v>45.643094797377188</v>
      </c>
      <c r="AP265" s="37">
        <f t="shared" si="200"/>
        <v>87.510447078000851</v>
      </c>
      <c r="AQ265" s="37">
        <f t="shared" si="201"/>
        <v>-48.160322927681079</v>
      </c>
      <c r="AS265" s="19">
        <v>0.46400000000000002</v>
      </c>
      <c r="AT265" s="4">
        <f t="shared" si="217"/>
        <v>45.643094797377188</v>
      </c>
      <c r="AU265" s="11">
        <v>44.27159092902442</v>
      </c>
      <c r="AV265" s="11">
        <v>111.68717897583868</v>
      </c>
      <c r="AW265" s="11">
        <v>-166321.75101052591</v>
      </c>
      <c r="AX265" s="4">
        <f t="shared" si="205"/>
        <v>1.9493090053925732</v>
      </c>
      <c r="AY265" s="4">
        <f t="shared" si="206"/>
        <v>-2902.8621728158837</v>
      </c>
      <c r="BA265" s="4">
        <f t="shared" si="218"/>
        <v>87.510447078000851</v>
      </c>
      <c r="BB265" s="11">
        <v>83.170873238510666</v>
      </c>
      <c r="BC265" s="11">
        <v>163.19540758081425</v>
      </c>
      <c r="BD265" s="11">
        <v>-340219.75849848439</v>
      </c>
      <c r="BE265" s="4">
        <f t="shared" si="207"/>
        <v>2.8482971864193227</v>
      </c>
      <c r="BF265" s="4">
        <f t="shared" si="208"/>
        <v>-5937.9549661385136</v>
      </c>
      <c r="BH265" s="4">
        <f t="shared" si="219"/>
        <v>-48.160322927681079</v>
      </c>
      <c r="BI265" s="11">
        <v>-49.773791086142083</v>
      </c>
      <c r="BJ265" s="11">
        <v>-393.50738203277638</v>
      </c>
      <c r="BK265" s="11">
        <v>31853.654439921043</v>
      </c>
      <c r="BL265" s="4">
        <f t="shared" si="209"/>
        <v>-6.8679994473751247</v>
      </c>
      <c r="BM265" s="4">
        <f t="shared" si="210"/>
        <v>555.9511487691326</v>
      </c>
      <c r="BN265" s="4">
        <f t="shared" si="211"/>
        <v>12.107484492046444</v>
      </c>
      <c r="BO265" s="4">
        <f t="shared" si="212"/>
        <v>4.4420496786653696E-3</v>
      </c>
      <c r="BP265" s="4">
        <f t="shared" si="213"/>
        <v>1.2346198235185828</v>
      </c>
    </row>
    <row r="266" spans="1:69" x14ac:dyDescent="0.3">
      <c r="A266" s="9">
        <v>9</v>
      </c>
      <c r="B266" s="9" t="s">
        <v>265</v>
      </c>
      <c r="C266" s="9">
        <v>60</v>
      </c>
      <c r="D266" s="9">
        <v>936</v>
      </c>
      <c r="E266" s="9">
        <v>356</v>
      </c>
      <c r="G266" s="9">
        <v>902</v>
      </c>
      <c r="H266" s="9">
        <v>331.33300000000003</v>
      </c>
      <c r="M266" s="9">
        <v>952</v>
      </c>
      <c r="N266" s="9">
        <v>396</v>
      </c>
      <c r="P266" s="9">
        <v>889.33299999999997</v>
      </c>
      <c r="Q266" s="9">
        <v>416</v>
      </c>
      <c r="S266" s="4">
        <f t="shared" si="184"/>
        <v>66.703724291272934</v>
      </c>
      <c r="T266" s="4">
        <f t="shared" si="185"/>
        <v>25.370219922749108</v>
      </c>
      <c r="V266" s="4">
        <f t="shared" si="186"/>
        <v>64.28072575932498</v>
      </c>
      <c r="W266" s="4">
        <f t="shared" si="187"/>
        <v>23.612334487820871</v>
      </c>
      <c r="Y266" s="4" t="str">
        <f t="shared" si="188"/>
        <v>nan</v>
      </c>
      <c r="Z266" s="4" t="str">
        <f t="shared" si="189"/>
        <v>nan</v>
      </c>
      <c r="AB266" s="4">
        <f t="shared" si="190"/>
        <v>67.843958894542553</v>
      </c>
      <c r="AC266" s="4">
        <f t="shared" si="191"/>
        <v>28.220806430923162</v>
      </c>
      <c r="AE266" s="4">
        <f t="shared" si="192"/>
        <v>63.37801627684896</v>
      </c>
      <c r="AF266" s="4">
        <f t="shared" si="193"/>
        <v>29.646099685010192</v>
      </c>
      <c r="AH266" s="37">
        <f t="shared" si="194"/>
        <v>2.9935068211304912</v>
      </c>
      <c r="AI266" s="37">
        <f t="shared" si="195"/>
        <v>3.0701756287022683</v>
      </c>
      <c r="AJ266" s="37">
        <f t="shared" si="196"/>
        <v>5.4169623903547421</v>
      </c>
      <c r="AL266" s="20">
        <v>0.47200000000000003</v>
      </c>
      <c r="AM266" s="37">
        <f t="shared" si="197"/>
        <v>35.960885215679895</v>
      </c>
      <c r="AN266" s="37" t="str">
        <f t="shared" si="198"/>
        <v>nan</v>
      </c>
      <c r="AO266" s="37">
        <f t="shared" si="199"/>
        <v>35.960885215679895</v>
      </c>
      <c r="AP266" s="37">
        <f t="shared" si="200"/>
        <v>68.198590513648242</v>
      </c>
      <c r="AQ266" s="37">
        <f t="shared" si="201"/>
        <v>-52.124818017891243</v>
      </c>
      <c r="AS266" s="19">
        <v>0.47200000000000003</v>
      </c>
      <c r="AT266" s="4">
        <f t="shared" si="217"/>
        <v>35.960885215679895</v>
      </c>
      <c r="AU266" s="11">
        <v>38.904890738629945</v>
      </c>
      <c r="AV266" s="11">
        <v>-759.32027040384605</v>
      </c>
      <c r="AW266" s="11">
        <v>-47582.635375470636</v>
      </c>
      <c r="AX266" s="4">
        <f t="shared" si="205"/>
        <v>-13.252638795680767</v>
      </c>
      <c r="AY266" s="4">
        <f t="shared" si="206"/>
        <v>-830.47365407789107</v>
      </c>
      <c r="BA266" s="4">
        <f t="shared" si="218"/>
        <v>68.198590513648242</v>
      </c>
      <c r="BB266" s="11">
        <v>70.786538355296415</v>
      </c>
      <c r="BC266" s="11">
        <v>-1914.3106342849112</v>
      </c>
      <c r="BD266" s="11">
        <v>-112615.9626021029</v>
      </c>
      <c r="BE266" s="4">
        <f t="shared" si="207"/>
        <v>-33.411023474212747</v>
      </c>
      <c r="BF266" s="4">
        <f t="shared" si="208"/>
        <v>-1965.5193377094968</v>
      </c>
      <c r="BH266" s="4">
        <f t="shared" si="219"/>
        <v>-52.124818017891243</v>
      </c>
      <c r="BI266" s="11">
        <v>-52.100514267444737</v>
      </c>
      <c r="BJ266" s="11">
        <v>-255.47781982961178</v>
      </c>
      <c r="BK266" s="11">
        <v>16782.241171677106</v>
      </c>
      <c r="BL266" s="4">
        <f t="shared" si="209"/>
        <v>-4.4589291218435845</v>
      </c>
      <c r="BM266" s="4">
        <f t="shared" si="210"/>
        <v>292.90536430951647</v>
      </c>
      <c r="BN266" s="4">
        <f t="shared" si="211"/>
        <v>6.3706723962886764</v>
      </c>
      <c r="BO266" s="4">
        <f t="shared" si="212"/>
        <v>2.3403138608330365E-3</v>
      </c>
      <c r="BP266" s="4">
        <f t="shared" si="213"/>
        <v>0.64962779302071239</v>
      </c>
    </row>
    <row r="267" spans="1:69" x14ac:dyDescent="0.3">
      <c r="A267" s="9">
        <v>46</v>
      </c>
      <c r="B267" s="9" t="s">
        <v>302</v>
      </c>
      <c r="C267" s="9">
        <v>61</v>
      </c>
      <c r="D267" s="9">
        <v>932.66700000000003</v>
      </c>
      <c r="E267" s="9">
        <v>356.66699999999997</v>
      </c>
      <c r="G267" s="9">
        <v>896</v>
      </c>
      <c r="H267" s="9">
        <v>334</v>
      </c>
      <c r="M267" s="9">
        <v>960.66700000000003</v>
      </c>
      <c r="N267" s="9">
        <v>389.33300000000003</v>
      </c>
      <c r="P267" s="9">
        <v>889.33299999999997</v>
      </c>
      <c r="Q267" s="9">
        <v>416.66699999999997</v>
      </c>
      <c r="S267" s="4">
        <f t="shared" si="184"/>
        <v>66.466199170479328</v>
      </c>
      <c r="T267" s="4">
        <f t="shared" si="185"/>
        <v>25.417753452772907</v>
      </c>
      <c r="V267" s="4">
        <f t="shared" si="186"/>
        <v>63.853137783098873</v>
      </c>
      <c r="W267" s="4">
        <f t="shared" si="187"/>
        <v>23.802397343253375</v>
      </c>
      <c r="Y267" s="4" t="str">
        <f t="shared" si="188"/>
        <v>nan</v>
      </c>
      <c r="Z267" s="4" t="str">
        <f t="shared" si="189"/>
        <v>nan</v>
      </c>
      <c r="AB267" s="4">
        <f t="shared" si="190"/>
        <v>68.461609726201175</v>
      </c>
      <c r="AC267" s="4">
        <f t="shared" si="191"/>
        <v>27.745684924673256</v>
      </c>
      <c r="AE267" s="4">
        <f t="shared" si="192"/>
        <v>63.37801627684896</v>
      </c>
      <c r="AF267" s="4">
        <f t="shared" si="193"/>
        <v>29.693633215033991</v>
      </c>
      <c r="AH267" s="37">
        <f t="shared" si="194"/>
        <v>3.0720457637835969</v>
      </c>
      <c r="AI267" s="37">
        <f t="shared" si="195"/>
        <v>3.0660933162169575</v>
      </c>
      <c r="AJ267" s="37">
        <f t="shared" si="196"/>
        <v>5.2744688193054223</v>
      </c>
      <c r="AL267" s="20">
        <v>0.48</v>
      </c>
      <c r="AM267" s="37">
        <f t="shared" si="197"/>
        <v>31.723746846533974</v>
      </c>
      <c r="AN267" s="37" t="str">
        <f t="shared" si="198"/>
        <v>nan</v>
      </c>
      <c r="AO267" s="37">
        <f t="shared" si="199"/>
        <v>31.723746846533974</v>
      </c>
      <c r="AP267" s="37">
        <f t="shared" si="200"/>
        <v>49.398127575631598</v>
      </c>
      <c r="AQ267" s="37">
        <f t="shared" si="201"/>
        <v>-54.161928660897253</v>
      </c>
      <c r="AS267" s="19">
        <v>0.48</v>
      </c>
      <c r="AT267" s="4">
        <f t="shared" si="217"/>
        <v>31.723746846533974</v>
      </c>
      <c r="AU267" s="11">
        <v>32.122466025510441</v>
      </c>
      <c r="AV267" s="11">
        <v>-649.63502319255394</v>
      </c>
      <c r="AW267" s="11">
        <v>27331.288623452765</v>
      </c>
      <c r="AX267" s="4">
        <f t="shared" si="205"/>
        <v>-11.33827009097979</v>
      </c>
      <c r="AY267" s="4">
        <f t="shared" si="206"/>
        <v>477.02097529211954</v>
      </c>
      <c r="BA267" s="4">
        <f t="shared" si="218"/>
        <v>49.398127575631598</v>
      </c>
      <c r="BB267" s="11">
        <v>52.541901635154069</v>
      </c>
      <c r="BC267" s="11">
        <v>-1638.6600796363714</v>
      </c>
      <c r="BD267" s="11">
        <v>89101.637307118799</v>
      </c>
      <c r="BE267" s="4">
        <f t="shared" si="207"/>
        <v>-28.600013710647165</v>
      </c>
      <c r="BF267" s="4">
        <f t="shared" si="208"/>
        <v>1555.1169399270373</v>
      </c>
      <c r="BH267" s="4">
        <f t="shared" si="219"/>
        <v>-54.161928660897253</v>
      </c>
      <c r="BI267" s="11">
        <v>-53.861436397568596</v>
      </c>
      <c r="BJ267" s="11">
        <v>-124.99151053212375</v>
      </c>
      <c r="BK267" s="11">
        <v>18129.156424423611</v>
      </c>
      <c r="BL267" s="4">
        <f t="shared" si="209"/>
        <v>-2.181513395826729</v>
      </c>
      <c r="BM267" s="4">
        <f t="shared" si="210"/>
        <v>316.41347021527463</v>
      </c>
      <c r="BN267" s="4">
        <f t="shared" si="211"/>
        <v>6.8669488757152779</v>
      </c>
      <c r="BO267" s="4">
        <f t="shared" si="212"/>
        <v>2.528143627020044E-3</v>
      </c>
      <c r="BP267" s="4">
        <f t="shared" si="213"/>
        <v>0.70023391024089909</v>
      </c>
    </row>
    <row r="268" spans="1:69" x14ac:dyDescent="0.3">
      <c r="A268" s="9">
        <v>37</v>
      </c>
      <c r="B268" s="9" t="s">
        <v>293</v>
      </c>
      <c r="C268" s="9">
        <v>62</v>
      </c>
      <c r="D268" s="9">
        <v>928</v>
      </c>
      <c r="E268" s="9">
        <v>352.66699999999997</v>
      </c>
      <c r="G268" s="9">
        <v>892.66700000000003</v>
      </c>
      <c r="H268" s="9">
        <v>332</v>
      </c>
      <c r="M268" s="9">
        <v>960.66700000000003</v>
      </c>
      <c r="N268" s="9">
        <v>384.66699999999997</v>
      </c>
      <c r="P268" s="9">
        <v>884</v>
      </c>
      <c r="Q268" s="9">
        <v>414.66699999999997</v>
      </c>
      <c r="S268" s="4">
        <f t="shared" si="184"/>
        <v>66.133606989638125</v>
      </c>
      <c r="T268" s="4">
        <f t="shared" si="185"/>
        <v>25.132694801955502</v>
      </c>
      <c r="V268" s="4">
        <f t="shared" si="186"/>
        <v>63.615612662305274</v>
      </c>
      <c r="W268" s="4">
        <f t="shared" si="187"/>
        <v>23.659868017844673</v>
      </c>
      <c r="Y268" s="4" t="str">
        <f t="shared" si="188"/>
        <v>nan</v>
      </c>
      <c r="Z268" s="4" t="str">
        <f t="shared" si="189"/>
        <v>nan</v>
      </c>
      <c r="AB268" s="4">
        <f t="shared" si="190"/>
        <v>68.461609726201175</v>
      </c>
      <c r="AC268" s="4">
        <f t="shared" si="191"/>
        <v>27.413164008494746</v>
      </c>
      <c r="AE268" s="4">
        <f t="shared" si="192"/>
        <v>62.997961830646659</v>
      </c>
      <c r="AF268" s="4">
        <f t="shared" si="193"/>
        <v>29.551103889625288</v>
      </c>
      <c r="AH268" s="37">
        <f t="shared" si="194"/>
        <v>2.9171071575234704</v>
      </c>
      <c r="AI268" s="37">
        <f t="shared" si="195"/>
        <v>3.2588550970269883</v>
      </c>
      <c r="AJ268" s="37">
        <f t="shared" si="196"/>
        <v>5.4179894268178082</v>
      </c>
      <c r="AL268" s="20">
        <v>0.48799999999999999</v>
      </c>
      <c r="AM268" s="37">
        <f t="shared" si="197"/>
        <v>30.324245172831336</v>
      </c>
      <c r="AN268" s="37" t="str">
        <f t="shared" si="198"/>
        <v>nan</v>
      </c>
      <c r="AO268" s="37">
        <f t="shared" si="199"/>
        <v>30.324245172831336</v>
      </c>
      <c r="AP268" s="37">
        <f t="shared" si="200"/>
        <v>44.409050523600285</v>
      </c>
      <c r="AQ268" s="37">
        <f t="shared" si="201"/>
        <v>-54.637538112930912</v>
      </c>
      <c r="AS268" s="19">
        <v>0.48799999999999999</v>
      </c>
      <c r="AT268" s="4">
        <f t="shared" si="217"/>
        <v>30.324245172831336</v>
      </c>
      <c r="AU268" s="11">
        <v>28.510729873852956</v>
      </c>
      <c r="AV268" s="11">
        <v>-322.019631657937</v>
      </c>
      <c r="AW268" s="11">
        <v>32883.148678646379</v>
      </c>
      <c r="AX268" s="4">
        <f t="shared" si="205"/>
        <v>-5.6203028284903667</v>
      </c>
      <c r="AY268" s="4">
        <f t="shared" si="206"/>
        <v>573.91921286520221</v>
      </c>
      <c r="BA268" s="4">
        <f t="shared" si="218"/>
        <v>44.409050523600285</v>
      </c>
      <c r="BB268" s="11">
        <v>44.567975835799636</v>
      </c>
      <c r="BC268" s="11">
        <v>-488.68436965739966</v>
      </c>
      <c r="BD268" s="11">
        <v>106236.30567052867</v>
      </c>
      <c r="BE268" s="4">
        <f t="shared" si="207"/>
        <v>-8.5291512535546978</v>
      </c>
      <c r="BF268" s="4">
        <f t="shared" si="208"/>
        <v>1854.1733191058479</v>
      </c>
      <c r="BH268" s="4">
        <f t="shared" si="219"/>
        <v>-54.637538112930912</v>
      </c>
      <c r="BI268" s="11">
        <v>-54.100378530947168</v>
      </c>
      <c r="BJ268" s="11">
        <v>34.588696738585561</v>
      </c>
      <c r="BK268" s="11">
        <v>12477.082847845248</v>
      </c>
      <c r="BL268" s="4">
        <f t="shared" si="209"/>
        <v>0.6036866420621424</v>
      </c>
      <c r="BM268" s="4">
        <f t="shared" si="210"/>
        <v>217.76617673901029</v>
      </c>
      <c r="BN268" s="4">
        <f t="shared" si="211"/>
        <v>4.7255326526043033</v>
      </c>
      <c r="BO268" s="4">
        <f t="shared" si="212"/>
        <v>1.7399517521446922E-3</v>
      </c>
      <c r="BP268" s="4">
        <f t="shared" si="213"/>
        <v>0.48187022609215047</v>
      </c>
    </row>
    <row r="269" spans="1:69" x14ac:dyDescent="0.3">
      <c r="A269" s="9">
        <v>21</v>
      </c>
      <c r="B269" s="9" t="s">
        <v>277</v>
      </c>
      <c r="C269" s="9">
        <v>63</v>
      </c>
      <c r="D269" s="9">
        <v>928</v>
      </c>
      <c r="E269" s="9">
        <v>348.66699999999997</v>
      </c>
      <c r="G269" s="9">
        <v>894</v>
      </c>
      <c r="H269" s="9">
        <v>332.66699999999997</v>
      </c>
      <c r="M269" s="9">
        <v>960</v>
      </c>
      <c r="N269" s="9">
        <v>382.66699999999997</v>
      </c>
      <c r="P269" s="9">
        <v>881.33299999999997</v>
      </c>
      <c r="Q269" s="9">
        <v>410</v>
      </c>
      <c r="S269" s="4">
        <f t="shared" si="184"/>
        <v>66.133606989638125</v>
      </c>
      <c r="T269" s="4">
        <f t="shared" si="185"/>
        <v>24.847636151138097</v>
      </c>
      <c r="V269" s="4">
        <f t="shared" si="186"/>
        <v>63.710608457690171</v>
      </c>
      <c r="W269" s="4">
        <f t="shared" si="187"/>
        <v>23.707401547868471</v>
      </c>
      <c r="Y269" s="4" t="str">
        <f t="shared" si="188"/>
        <v>nan</v>
      </c>
      <c r="Z269" s="4" t="str">
        <f t="shared" si="189"/>
        <v>nan</v>
      </c>
      <c r="AB269" s="4">
        <f t="shared" si="190"/>
        <v>68.414076196177362</v>
      </c>
      <c r="AC269" s="4">
        <f t="shared" si="191"/>
        <v>27.270634683086044</v>
      </c>
      <c r="AE269" s="4">
        <f t="shared" si="192"/>
        <v>62.807898975214151</v>
      </c>
      <c r="AF269" s="4">
        <f t="shared" si="193"/>
        <v>29.218511708784082</v>
      </c>
      <c r="AH269" s="37">
        <f t="shared" si="194"/>
        <v>2.6778829019050443</v>
      </c>
      <c r="AI269" s="37">
        <f t="shared" si="195"/>
        <v>3.3273806045890821</v>
      </c>
      <c r="AJ269" s="37">
        <f t="shared" si="196"/>
        <v>5.4922569985053453</v>
      </c>
      <c r="AL269" s="20">
        <v>0.496</v>
      </c>
      <c r="AM269" s="37">
        <f t="shared" si="197"/>
        <v>25.201123645475079</v>
      </c>
      <c r="AN269" s="37" t="str">
        <f t="shared" si="198"/>
        <v>nan</v>
      </c>
      <c r="AO269" s="37">
        <f t="shared" si="199"/>
        <v>25.201123645475079</v>
      </c>
      <c r="AP269" s="37">
        <f t="shared" si="200"/>
        <v>46.735704588928471</v>
      </c>
      <c r="AQ269" s="37">
        <f t="shared" si="201"/>
        <v>-52.733250825604628</v>
      </c>
      <c r="AS269" s="19">
        <v>0.496</v>
      </c>
      <c r="AT269" s="4">
        <f t="shared" si="217"/>
        <v>25.201123645475079</v>
      </c>
      <c r="AU269" s="11">
        <v>26.970151674261661</v>
      </c>
      <c r="AV269" s="11">
        <v>-123.50461934435988</v>
      </c>
      <c r="AW269" s="11">
        <v>18425.070700774046</v>
      </c>
      <c r="AX269" s="4">
        <f t="shared" si="205"/>
        <v>-2.1555622489813602</v>
      </c>
      <c r="AY269" s="4">
        <f t="shared" si="206"/>
        <v>321.57814864124612</v>
      </c>
      <c r="BA269" s="4">
        <f t="shared" si="218"/>
        <v>46.735704588928471</v>
      </c>
      <c r="BB269" s="11">
        <v>44.722951349255482</v>
      </c>
      <c r="BC269" s="11">
        <v>61.120891827347442</v>
      </c>
      <c r="BD269" s="11">
        <v>33757.45416872044</v>
      </c>
      <c r="BE269" s="4">
        <f t="shared" si="207"/>
        <v>1.0667608041425065</v>
      </c>
      <c r="BF269" s="4">
        <f t="shared" si="208"/>
        <v>589.17872233525713</v>
      </c>
      <c r="BH269" s="4">
        <f t="shared" si="219"/>
        <v>-52.733250825604628</v>
      </c>
      <c r="BI269" s="11">
        <v>-53.308017223465228</v>
      </c>
      <c r="BJ269" s="11">
        <v>74.641824515474369</v>
      </c>
      <c r="BK269" s="11">
        <v>-591.84069617258376</v>
      </c>
      <c r="BL269" s="4">
        <f t="shared" si="209"/>
        <v>1.3027455974908488</v>
      </c>
      <c r="BM269" s="4">
        <f t="shared" si="210"/>
        <v>-10.32956879550699</v>
      </c>
      <c r="BN269" s="4">
        <f t="shared" si="211"/>
        <v>0.22715691878523248</v>
      </c>
      <c r="BO269" s="4">
        <f t="shared" si="212"/>
        <v>-8.253325467610085E-5</v>
      </c>
      <c r="BP269" s="4">
        <f t="shared" si="213"/>
        <v>2.316355929804258E-2</v>
      </c>
    </row>
    <row r="270" spans="1:69" x14ac:dyDescent="0.3">
      <c r="A270" s="9">
        <v>12</v>
      </c>
      <c r="B270" s="9" t="s">
        <v>268</v>
      </c>
      <c r="C270" s="9">
        <v>64</v>
      </c>
      <c r="D270" s="9">
        <v>927.33299999999997</v>
      </c>
      <c r="E270" s="9">
        <v>349.33300000000003</v>
      </c>
      <c r="G270" s="9">
        <v>892.66700000000003</v>
      </c>
      <c r="H270" s="9">
        <v>331.33300000000003</v>
      </c>
      <c r="M270" s="9">
        <v>958.66700000000003</v>
      </c>
      <c r="N270" s="9">
        <v>382.66699999999997</v>
      </c>
      <c r="P270" s="9">
        <v>879.33299999999997</v>
      </c>
      <c r="Q270" s="9">
        <v>410.66699999999997</v>
      </c>
      <c r="S270" s="4">
        <f t="shared" si="184"/>
        <v>66.086073459614312</v>
      </c>
      <c r="T270" s="4">
        <f t="shared" si="185"/>
        <v>24.895098416499199</v>
      </c>
      <c r="V270" s="4">
        <f t="shared" si="186"/>
        <v>63.615612662305274</v>
      </c>
      <c r="W270" s="4">
        <f t="shared" si="187"/>
        <v>23.612334487820871</v>
      </c>
      <c r="Y270" s="4" t="str">
        <f t="shared" si="188"/>
        <v>nan</v>
      </c>
      <c r="Z270" s="4" t="str">
        <f t="shared" si="189"/>
        <v>nan</v>
      </c>
      <c r="AB270" s="4">
        <f t="shared" si="190"/>
        <v>68.319080400792473</v>
      </c>
      <c r="AC270" s="4">
        <f t="shared" si="191"/>
        <v>27.270634683086044</v>
      </c>
      <c r="AE270" s="4">
        <f t="shared" si="192"/>
        <v>62.665369649805449</v>
      </c>
      <c r="AF270" s="4">
        <f t="shared" si="193"/>
        <v>29.266045238807884</v>
      </c>
      <c r="AH270" s="37">
        <f t="shared" si="194"/>
        <v>2.7836414725605496</v>
      </c>
      <c r="AI270" s="37">
        <f t="shared" si="195"/>
        <v>3.2602902559770985</v>
      </c>
      <c r="AJ270" s="37">
        <f t="shared" si="196"/>
        <v>5.5503505004541163</v>
      </c>
      <c r="AL270" s="20">
        <v>0.504</v>
      </c>
      <c r="AM270" s="37">
        <f t="shared" si="197"/>
        <v>27.44017857723513</v>
      </c>
      <c r="AN270" s="37" t="str">
        <f t="shared" si="198"/>
        <v>nan</v>
      </c>
      <c r="AO270" s="37">
        <f t="shared" si="199"/>
        <v>27.44017857723513</v>
      </c>
      <c r="AP270" s="37">
        <f t="shared" si="200"/>
        <v>46.771433238908777</v>
      </c>
      <c r="AQ270" s="37">
        <f t="shared" si="201"/>
        <v>-51.953259729920475</v>
      </c>
      <c r="AS270" s="19">
        <v>0.504</v>
      </c>
      <c r="AT270" s="4">
        <f t="shared" si="217"/>
        <v>27.44017857723513</v>
      </c>
      <c r="AU270" s="11">
        <v>26.534655870484723</v>
      </c>
      <c r="AV270" s="11">
        <v>-27.218486443249883</v>
      </c>
      <c r="AW270" s="11">
        <v>6017.8830204852693</v>
      </c>
      <c r="AX270" s="4">
        <f t="shared" si="205"/>
        <v>-0.4750522058441512</v>
      </c>
      <c r="AY270" s="4">
        <f t="shared" si="206"/>
        <v>105.03187270732934</v>
      </c>
      <c r="BA270" s="4">
        <f t="shared" si="218"/>
        <v>46.771433238908777</v>
      </c>
      <c r="BB270" s="11">
        <v>45.545910151486581</v>
      </c>
      <c r="BC270" s="11">
        <v>51.43492269641596</v>
      </c>
      <c r="BD270" s="11">
        <v>-605.37304192954105</v>
      </c>
      <c r="BE270" s="4">
        <f t="shared" si="207"/>
        <v>0.89770875156121832</v>
      </c>
      <c r="BF270" s="4">
        <f t="shared" si="208"/>
        <v>-10.565752784484181</v>
      </c>
      <c r="BH270" s="4">
        <f t="shared" si="219"/>
        <v>-51.953259729920475</v>
      </c>
      <c r="BI270" s="11">
        <v>-52.906109281974835</v>
      </c>
      <c r="BJ270" s="11">
        <v>25.119245150049426</v>
      </c>
      <c r="BK270" s="11">
        <v>-3095.1610633267974</v>
      </c>
      <c r="BL270" s="4">
        <f t="shared" si="209"/>
        <v>0.43841353348397955</v>
      </c>
      <c r="BM270" s="4">
        <f t="shared" si="210"/>
        <v>-54.020751434581342</v>
      </c>
      <c r="BN270" s="4">
        <f t="shared" si="211"/>
        <v>1.1722577261243587</v>
      </c>
      <c r="BO270" s="4">
        <f t="shared" si="212"/>
        <v>-4.3162580396230492E-4</v>
      </c>
      <c r="BP270" s="4">
        <f t="shared" si="213"/>
        <v>0.11953702091435223</v>
      </c>
    </row>
    <row r="271" spans="1:69" x14ac:dyDescent="0.3">
      <c r="AH271" s="41"/>
      <c r="AI271" s="41"/>
      <c r="AS271" s="21"/>
      <c r="AT271" s="27"/>
      <c r="AU271" s="23">
        <v>30</v>
      </c>
      <c r="AV271" s="25"/>
      <c r="AW271" s="25"/>
      <c r="AX271" s="27">
        <f>IF(ABS(MIN(AX273:AX336))&gt;MAX(AX273:AX336),ABS(MIN(AX273:AX336)),MAX(AX273:AX336))</f>
        <v>62.470626342642497</v>
      </c>
      <c r="AY271" s="27">
        <f>IF(ABS(MIN(AY273:AY336))&gt;MAX(AY273:AY336),ABS(MIN(AY273:AY336)),MAX(AY273:AY336))</f>
        <v>6208.1004141364556</v>
      </c>
      <c r="BA271" s="27"/>
      <c r="BB271" s="11">
        <v>30</v>
      </c>
      <c r="BE271" s="27">
        <f>IF(ABS(MIN(BE273:BE336))&gt;MAX(BE273:BE336),ABS(MIN(BE273:BE336)),MAX(BE273:BE336))</f>
        <v>82.279351919189409</v>
      </c>
      <c r="BF271" s="27">
        <f>IF(ABS(MIN(BF273:BF336))&gt;MAX(BF273:BF336),ABS(MIN(BF273:BF336)),MAX(BF273:BF336))</f>
        <v>7465.2065432814397</v>
      </c>
      <c r="BH271" s="27"/>
      <c r="BI271" s="11">
        <v>30</v>
      </c>
      <c r="BL271" s="27">
        <f>IF(ABS(MIN(BL273:BL336))&gt;MAX(BL273:BL336),ABS(MIN(BL273:BL336)),MAX(BL273:BL336))</f>
        <v>37.267860388304271</v>
      </c>
      <c r="BM271" s="27">
        <f>IF(ABS(MIN(BM273:BM336))&gt;MAX(BM273:BM336),ABS(MIN(BM273:BM336)),MAX(BM273:BM336))</f>
        <v>2535.0733791666621</v>
      </c>
      <c r="BN271" s="28"/>
      <c r="BO271" s="27">
        <f>IF(ABS(MIN(BO273:BO336))&gt;MAX(BO273:BO336),ABS(MIN(BO273:BO336)),MAX(BO273:BO336))</f>
        <v>2.025523629954163E-2</v>
      </c>
      <c r="BP271" s="27">
        <f>IF(ABS(MIN(BP273:BP336))&gt;MAX(BP273:BP336),ABS(MIN(BP273:BP336)),MAX(BP273:BP336))</f>
        <v>5.6678015196664155</v>
      </c>
      <c r="BQ271" s="8"/>
    </row>
    <row r="272" spans="1:69" ht="16.2" x14ac:dyDescent="0.3">
      <c r="A272" s="1" t="s">
        <v>255</v>
      </c>
      <c r="AS272" s="19" t="s">
        <v>392</v>
      </c>
      <c r="AT272" s="4" t="s">
        <v>393</v>
      </c>
      <c r="AU272" s="11" t="s">
        <v>394</v>
      </c>
      <c r="AV272" s="11" t="s">
        <v>99</v>
      </c>
      <c r="AW272" s="11" t="s">
        <v>100</v>
      </c>
      <c r="AX272" s="31" t="s">
        <v>108</v>
      </c>
      <c r="AY272" s="31" t="s">
        <v>109</v>
      </c>
      <c r="BA272" s="4" t="s">
        <v>395</v>
      </c>
      <c r="BB272" s="11" t="s">
        <v>396</v>
      </c>
      <c r="BC272" s="11" t="s">
        <v>99</v>
      </c>
      <c r="BD272" s="11" t="s">
        <v>100</v>
      </c>
      <c r="BE272" s="31" t="s">
        <v>108</v>
      </c>
      <c r="BF272" s="31" t="s">
        <v>109</v>
      </c>
      <c r="BH272" s="4" t="s">
        <v>397</v>
      </c>
      <c r="BI272" s="11" t="s">
        <v>398</v>
      </c>
      <c r="BJ272" s="11" t="s">
        <v>99</v>
      </c>
      <c r="BK272" s="11" t="s">
        <v>100</v>
      </c>
      <c r="BL272" s="31" t="s">
        <v>108</v>
      </c>
      <c r="BM272" s="31" t="s">
        <v>109</v>
      </c>
      <c r="BN272" s="27" t="s">
        <v>415</v>
      </c>
      <c r="BO272" s="30" t="s">
        <v>106</v>
      </c>
      <c r="BP272" s="27" t="s">
        <v>107</v>
      </c>
    </row>
    <row r="273" spans="1:68" x14ac:dyDescent="0.3">
      <c r="A273" s="9">
        <v>24</v>
      </c>
      <c r="B273" s="9" t="s">
        <v>351</v>
      </c>
      <c r="C273" s="9">
        <v>1</v>
      </c>
      <c r="D273" s="9">
        <v>892.66700000000003</v>
      </c>
      <c r="E273" s="9">
        <v>408.66699999999997</v>
      </c>
      <c r="G273" s="9">
        <v>860.66700000000003</v>
      </c>
      <c r="H273" s="9">
        <v>381.33300000000003</v>
      </c>
      <c r="J273" s="9">
        <v>912</v>
      </c>
      <c r="K273" s="9">
        <v>376</v>
      </c>
      <c r="M273" s="9">
        <v>926.66700000000003</v>
      </c>
      <c r="N273" s="9">
        <v>442</v>
      </c>
      <c r="P273" s="9">
        <v>834.66700000000003</v>
      </c>
      <c r="Q273" s="9">
        <v>439.33300000000003</v>
      </c>
      <c r="S273" s="4">
        <f t="shared" ref="S273:S336" si="220">IF(D273="","nan",D273/14.0322)</f>
        <v>63.615612662305274</v>
      </c>
      <c r="T273" s="4">
        <f t="shared" ref="T273:T336" si="221">IF(E273="","nan",E273/14.0322)</f>
        <v>29.123515913399181</v>
      </c>
      <c r="V273" s="4">
        <f t="shared" ref="V273:V336" si="222">IF(G273="","nan",G273/14.0322)</f>
        <v>61.33514345576603</v>
      </c>
      <c r="W273" s="4">
        <f t="shared" ref="W273:W336" si="223">IF(H273="","nan",H273/14.0322)</f>
        <v>27.175567623038443</v>
      </c>
      <c r="Y273" s="4">
        <f t="shared" ref="Y273:Y336" si="224">IF(J273="","nan",J273/14.0322)</f>
        <v>64.993372386368492</v>
      </c>
      <c r="Z273" s="4">
        <f t="shared" ref="Z273:Z336" si="225">IF(K273="","nan",K273/14.0322)</f>
        <v>26.795513176836135</v>
      </c>
      <c r="AB273" s="4">
        <f t="shared" ref="AB273:AB336" si="226">IF(M273="","nan",M273/14.0322)</f>
        <v>66.038611194253221</v>
      </c>
      <c r="AC273" s="4">
        <f t="shared" ref="AC273:AC336" si="227">IF(N273="","nan",N273/14.0322)</f>
        <v>31.49898091532333</v>
      </c>
      <c r="AE273" s="4">
        <f t="shared" ref="AE273:AE336" si="228">IF(P273="","nan",P273/14.0322)</f>
        <v>59.482262225452892</v>
      </c>
      <c r="AF273" s="4">
        <f t="shared" ref="AF273:AF336" si="229">IF(Q273="","nan",Q273/14.0322)</f>
        <v>31.308918059890825</v>
      </c>
      <c r="AH273" s="37">
        <f t="shared" ref="AH273:AH336" si="230">(SQRT(((T273-W273)^2)+((S273-V273)^2)))</f>
        <v>2.9991736101621482</v>
      </c>
      <c r="AI273" s="37">
        <f t="shared" ref="AI273:AI336" si="231">(SQRT(((T273-AC273)^2)+((S273-AB273)^2)))</f>
        <v>3.3931925764961233</v>
      </c>
      <c r="AJ273" s="37">
        <f t="shared" ref="AJ273:AJ336" si="232">(SQRT(((T273-AF273)^2)+((S273-AE273)^2)))</f>
        <v>4.6755286733927814</v>
      </c>
      <c r="AL273" s="20">
        <v>0</v>
      </c>
      <c r="AM273" s="37">
        <f t="shared" ref="AM273:AM336" si="233">IF(V273="nan","nan",(ATAN((T273-W273)/((IF(S273=V273,S273+0.0001,S273))-V273))*(180/PI())))</f>
        <v>40.503538515600987</v>
      </c>
      <c r="AN273" s="37">
        <f t="shared" ref="AN273:AN336" si="234">IF(Y273="nan","nan",(ATAN((T273-Z273)/((IF(S273=Y273,S273+0.0001,S273))-Y273))*(180/PI())))</f>
        <v>-59.38208383492433</v>
      </c>
      <c r="AO273" s="37">
        <f t="shared" ref="AO273:AO336" si="235">IF(AM273="nan",(IF(AN273&lt;0,(AN273+93.46),(AN273-93.46))),AM273)</f>
        <v>40.503538515600987</v>
      </c>
      <c r="AP273" s="37">
        <f t="shared" ref="AP273:AP336" si="236">(ATAN((T273-AC273)/((IF(S273=AB273,S273+0.0001,S273))-AB273))*(180/PI()))</f>
        <v>44.432447166002106</v>
      </c>
      <c r="AQ273" s="37">
        <f t="shared" ref="AQ273:AQ336" si="237">(ATAN((T273-AF273)/((IF(S273=AE273,S273+0.0001,S273))-AE273))*(180/PI()))</f>
        <v>-27.866489161325131</v>
      </c>
      <c r="AS273" s="19">
        <v>0</v>
      </c>
      <c r="AT273" s="4">
        <f t="shared" ref="AT273:AT315" si="238">AO273</f>
        <v>40.503538515600987</v>
      </c>
      <c r="AU273" s="11">
        <v>40.253472141885226</v>
      </c>
      <c r="AV273" s="11">
        <v>348.33214767353286</v>
      </c>
      <c r="AW273" s="11">
        <v>46285.478878747257</v>
      </c>
      <c r="AX273" s="4">
        <f>RADIANS(AV273)</f>
        <v>6.0795428674462544</v>
      </c>
      <c r="AY273" s="4">
        <f>AW273*0.0174532925199433</f>
        <v>807.83400229643303</v>
      </c>
      <c r="BA273" s="4">
        <f t="shared" ref="BA273:BA286" si="239">AP273</f>
        <v>44.432447166002106</v>
      </c>
      <c r="BB273" s="11">
        <v>49.434208448429956</v>
      </c>
      <c r="BC273" s="11">
        <v>841.89827064676069</v>
      </c>
      <c r="BD273" s="11">
        <v>46159.602463422001</v>
      </c>
      <c r="BE273" s="4">
        <f>RADIANS(BC273)</f>
        <v>14.693896789632305</v>
      </c>
      <c r="BF273" s="4">
        <f>BD273*0.0174532925199433</f>
        <v>805.63704439839944</v>
      </c>
      <c r="BH273" s="4">
        <f t="shared" ref="BH273:BH315" si="240">AQ273</f>
        <v>-27.866489161325131</v>
      </c>
      <c r="BI273" s="11">
        <v>-27.680405001098702</v>
      </c>
      <c r="BJ273" s="11">
        <v>96.113059236155905</v>
      </c>
      <c r="BK273" s="11">
        <v>13220.431753882349</v>
      </c>
      <c r="BL273" s="4">
        <f>RADIANS(BJ273)</f>
        <v>1.6774893378352667</v>
      </c>
      <c r="BM273" s="4">
        <f>BK273*0.0174532925199433</f>
        <v>230.74006264045568</v>
      </c>
      <c r="BN273" s="4">
        <f>SQRT(((0.0217*BM273)^2)+((0.0217*(BL273^2))^2))</f>
        <v>5.0074316906940037</v>
      </c>
      <c r="BO273" s="4">
        <f>BM273*0.00000799</f>
        <v>1.8436131004972408E-3</v>
      </c>
      <c r="BP273" s="4">
        <f>0.1019716213*BN273</f>
        <v>0.51061592804906764</v>
      </c>
    </row>
    <row r="274" spans="1:68" x14ac:dyDescent="0.3">
      <c r="A274" s="9">
        <v>31</v>
      </c>
      <c r="B274" s="9" t="s">
        <v>358</v>
      </c>
      <c r="C274" s="9">
        <v>2</v>
      </c>
      <c r="D274" s="9">
        <v>898.66700000000003</v>
      </c>
      <c r="E274" s="9">
        <v>404</v>
      </c>
      <c r="G274" s="9">
        <v>869.33299999999997</v>
      </c>
      <c r="H274" s="9">
        <v>375.33300000000003</v>
      </c>
      <c r="J274" s="9">
        <v>914</v>
      </c>
      <c r="K274" s="9">
        <v>378</v>
      </c>
      <c r="M274" s="9">
        <v>918</v>
      </c>
      <c r="N274" s="9">
        <v>444.66699999999997</v>
      </c>
      <c r="P274" s="9">
        <v>830</v>
      </c>
      <c r="Q274" s="9">
        <v>437.33300000000003</v>
      </c>
      <c r="S274" s="4">
        <f t="shared" si="220"/>
        <v>64.043200638531388</v>
      </c>
      <c r="T274" s="4">
        <f t="shared" si="221"/>
        <v>28.790923732557975</v>
      </c>
      <c r="V274" s="4">
        <f t="shared" si="222"/>
        <v>61.95272302276193</v>
      </c>
      <c r="W274" s="4">
        <f t="shared" si="223"/>
        <v>26.747979646812336</v>
      </c>
      <c r="Y274" s="4">
        <f t="shared" si="224"/>
        <v>65.135901711777194</v>
      </c>
      <c r="Z274" s="4">
        <f t="shared" si="225"/>
        <v>26.938042502244837</v>
      </c>
      <c r="AB274" s="4">
        <f t="shared" si="226"/>
        <v>65.420960362594599</v>
      </c>
      <c r="AC274" s="4">
        <f t="shared" si="227"/>
        <v>31.689043770755831</v>
      </c>
      <c r="AE274" s="4">
        <f t="shared" si="228"/>
        <v>59.149670044611682</v>
      </c>
      <c r="AF274" s="4">
        <f t="shared" si="229"/>
        <v>31.166388734482123</v>
      </c>
      <c r="AH274" s="37">
        <f t="shared" si="230"/>
        <v>2.9229637697919282</v>
      </c>
      <c r="AI274" s="37">
        <f t="shared" si="231"/>
        <v>3.2089440027919895</v>
      </c>
      <c r="AJ274" s="37">
        <f t="shared" si="232"/>
        <v>5.4396209104122919</v>
      </c>
      <c r="AL274" s="20">
        <v>8.0000000000000002E-3</v>
      </c>
      <c r="AM274" s="37">
        <f t="shared" si="233"/>
        <v>44.341138938539629</v>
      </c>
      <c r="AN274" s="37">
        <f t="shared" si="234"/>
        <v>-59.470839111757989</v>
      </c>
      <c r="AO274" s="37">
        <f t="shared" si="235"/>
        <v>44.341138938539629</v>
      </c>
      <c r="AP274" s="37">
        <f t="shared" si="236"/>
        <v>64.573690999422993</v>
      </c>
      <c r="AQ274" s="37">
        <f t="shared" si="237"/>
        <v>-25.893312634759532</v>
      </c>
      <c r="AS274" s="19">
        <v>8.0000000000000002E-3</v>
      </c>
      <c r="AT274" s="4">
        <f t="shared" si="238"/>
        <v>44.341138938539629</v>
      </c>
      <c r="AU274" s="11">
        <v>45.826786769379979</v>
      </c>
      <c r="AV274" s="11">
        <v>1088.8998449085655</v>
      </c>
      <c r="AW274" s="11">
        <v>63548.273893786944</v>
      </c>
      <c r="AX274" s="4">
        <f t="shared" ref="AX274:AX336" si="241">RADIANS(AV274)</f>
        <v>19.004887518110081</v>
      </c>
      <c r="AY274" s="4">
        <f t="shared" ref="AY274:AY336" si="242">AW274*0.0174532925199433</f>
        <v>1109.1266134057396</v>
      </c>
      <c r="BA274" s="4">
        <f t="shared" si="239"/>
        <v>64.573690999422993</v>
      </c>
      <c r="BB274" s="11">
        <v>62.904581418586481</v>
      </c>
      <c r="BC274" s="11">
        <v>1580.4519451409283</v>
      </c>
      <c r="BD274" s="11">
        <v>15339.861746037057</v>
      </c>
      <c r="BE274" s="4">
        <f t="shared" ref="BE274:BE336" si="243">RADIANS(BC274)</f>
        <v>27.584090112257996</v>
      </c>
      <c r="BF274" s="4">
        <f t="shared" ref="BF274:BF336" si="244">BD274*0.0174532925199433</f>
        <v>267.73109426907291</v>
      </c>
      <c r="BH274" s="4">
        <f t="shared" si="240"/>
        <v>-25.893312634759532</v>
      </c>
      <c r="BI274" s="11">
        <v>-26.142595980278202</v>
      </c>
      <c r="BJ274" s="11">
        <v>307.63997734526248</v>
      </c>
      <c r="BK274" s="11">
        <v>27277.26904948385</v>
      </c>
      <c r="BL274" s="4">
        <f t="shared" ref="BL274:BL336" si="245">RADIANS(BJ274)</f>
        <v>5.3693305154355944</v>
      </c>
      <c r="BM274" s="4">
        <f t="shared" ref="BM274:BM336" si="246">BK274*0.0174532925199433</f>
        <v>476.07815586583735</v>
      </c>
      <c r="BN274" s="4">
        <f t="shared" ref="BN274:BN336" si="247">SQRT(((0.0217*BM274)^2)+((0.0217*(BL274^2))^2))</f>
        <v>10.349820918802617</v>
      </c>
      <c r="BO274" s="4">
        <f t="shared" ref="BO274:BO336" si="248">BM274*0.00000799</f>
        <v>3.8038644653680402E-3</v>
      </c>
      <c r="BP274" s="4">
        <f t="shared" ref="BP274:BP336" si="249">0.1019716213*BN274</f>
        <v>1.0553880192549585</v>
      </c>
    </row>
    <row r="275" spans="1:68" x14ac:dyDescent="0.3">
      <c r="A275" s="9">
        <v>37</v>
      </c>
      <c r="B275" s="9" t="s">
        <v>364</v>
      </c>
      <c r="C275" s="9">
        <v>3</v>
      </c>
      <c r="D275" s="9">
        <v>902</v>
      </c>
      <c r="E275" s="9">
        <v>403.33300000000003</v>
      </c>
      <c r="G275" s="9">
        <v>876</v>
      </c>
      <c r="H275" s="9">
        <v>365.33300000000003</v>
      </c>
      <c r="M275" s="9">
        <v>908.66700000000003</v>
      </c>
      <c r="N275" s="9">
        <v>440.66699999999997</v>
      </c>
      <c r="P275" s="9">
        <v>826.66700000000003</v>
      </c>
      <c r="Q275" s="9">
        <v>436</v>
      </c>
      <c r="S275" s="4">
        <f t="shared" si="220"/>
        <v>64.28072575932498</v>
      </c>
      <c r="T275" s="4">
        <f t="shared" si="221"/>
        <v>28.743390202534176</v>
      </c>
      <c r="V275" s="4">
        <f t="shared" si="222"/>
        <v>62.427844529011843</v>
      </c>
      <c r="W275" s="4">
        <f t="shared" si="223"/>
        <v>26.035333019768821</v>
      </c>
      <c r="Y275" s="4" t="str">
        <f t="shared" si="224"/>
        <v>nan</v>
      </c>
      <c r="Z275" s="4" t="str">
        <f t="shared" si="225"/>
        <v>nan</v>
      </c>
      <c r="AB275" s="4">
        <f t="shared" si="226"/>
        <v>64.7558472655749</v>
      </c>
      <c r="AC275" s="4">
        <f t="shared" si="227"/>
        <v>31.403985119938426</v>
      </c>
      <c r="AE275" s="4">
        <f t="shared" si="228"/>
        <v>58.912144923818083</v>
      </c>
      <c r="AF275" s="4">
        <f t="shared" si="229"/>
        <v>31.071392939097219</v>
      </c>
      <c r="AH275" s="37">
        <f t="shared" si="230"/>
        <v>3.2812714850761369</v>
      </c>
      <c r="AI275" s="37">
        <f t="shared" si="231"/>
        <v>2.7026849169332561</v>
      </c>
      <c r="AJ275" s="37">
        <f t="shared" si="232"/>
        <v>5.8516029367017852</v>
      </c>
      <c r="AL275" s="20">
        <v>1.6E-2</v>
      </c>
      <c r="AM275" s="37">
        <f t="shared" si="233"/>
        <v>55.619655276155136</v>
      </c>
      <c r="AN275" s="37" t="str">
        <f t="shared" si="234"/>
        <v>nan</v>
      </c>
      <c r="AO275" s="37">
        <f t="shared" si="235"/>
        <v>55.619655276155136</v>
      </c>
      <c r="AP275" s="37">
        <f t="shared" si="236"/>
        <v>79.875009647262459</v>
      </c>
      <c r="AQ275" s="37">
        <f t="shared" si="237"/>
        <v>-23.443226645610281</v>
      </c>
      <c r="AS275" s="19">
        <v>1.6E-2</v>
      </c>
      <c r="AT275" s="4">
        <f t="shared" si="238"/>
        <v>55.619655276155136</v>
      </c>
      <c r="AU275" s="11">
        <v>57.675870487941751</v>
      </c>
      <c r="AV275" s="11">
        <v>1365.1045782682206</v>
      </c>
      <c r="AW275" s="11">
        <v>-38941.396726160841</v>
      </c>
      <c r="AX275" s="4">
        <f t="shared" si="241"/>
        <v>23.825569524829081</v>
      </c>
      <c r="AY275" s="4">
        <f t="shared" si="242"/>
        <v>-679.65558819684748</v>
      </c>
      <c r="BA275" s="4">
        <f t="shared" si="239"/>
        <v>79.875009647262459</v>
      </c>
      <c r="BB275" s="11">
        <v>74.721440771763838</v>
      </c>
      <c r="BC275" s="11">
        <v>1087.336070241023</v>
      </c>
      <c r="BD275" s="11">
        <v>-74316.984978552195</v>
      </c>
      <c r="BE275" s="4">
        <f t="shared" si="243"/>
        <v>18.977594501402184</v>
      </c>
      <c r="BF275" s="4">
        <f t="shared" si="244"/>
        <v>-1297.0760780309035</v>
      </c>
      <c r="BH275" s="4">
        <f t="shared" si="240"/>
        <v>-23.443226645610281</v>
      </c>
      <c r="BI275" s="11">
        <v>-22.758165129780664</v>
      </c>
      <c r="BJ275" s="11">
        <v>532.54938475750964</v>
      </c>
      <c r="BK275" s="11">
        <v>27060.711905449694</v>
      </c>
      <c r="BL275" s="4">
        <f t="shared" si="245"/>
        <v>9.2947401934886464</v>
      </c>
      <c r="BM275" s="4">
        <f t="shared" si="246"/>
        <v>472.29852068372571</v>
      </c>
      <c r="BN275" s="4">
        <f t="shared" si="247"/>
        <v>10.418926919728449</v>
      </c>
      <c r="BO275" s="4">
        <f t="shared" si="248"/>
        <v>3.7736651802629684E-3</v>
      </c>
      <c r="BP275" s="4">
        <f t="shared" si="249"/>
        <v>1.0624348702109248</v>
      </c>
    </row>
    <row r="276" spans="1:68" x14ac:dyDescent="0.3">
      <c r="A276" s="9">
        <v>45</v>
      </c>
      <c r="B276" s="9" t="s">
        <v>372</v>
      </c>
      <c r="C276" s="9">
        <v>4</v>
      </c>
      <c r="D276" s="9">
        <v>906.66700000000003</v>
      </c>
      <c r="E276" s="9">
        <v>404</v>
      </c>
      <c r="G276" s="9">
        <v>892.66700000000003</v>
      </c>
      <c r="H276" s="9">
        <v>362.66699999999997</v>
      </c>
      <c r="M276" s="9">
        <v>893.33299999999997</v>
      </c>
      <c r="N276" s="9">
        <v>450</v>
      </c>
      <c r="P276" s="9">
        <v>826.66700000000003</v>
      </c>
      <c r="Q276" s="9">
        <v>428</v>
      </c>
      <c r="S276" s="4">
        <f t="shared" si="220"/>
        <v>64.613317940166198</v>
      </c>
      <c r="T276" s="4">
        <f t="shared" si="221"/>
        <v>28.790923732557975</v>
      </c>
      <c r="V276" s="4">
        <f t="shared" si="222"/>
        <v>63.615612662305274</v>
      </c>
      <c r="W276" s="4">
        <f t="shared" si="223"/>
        <v>25.845341428999017</v>
      </c>
      <c r="Y276" s="4" t="str">
        <f t="shared" si="224"/>
        <v>nan</v>
      </c>
      <c r="Z276" s="4" t="str">
        <f t="shared" si="225"/>
        <v>nan</v>
      </c>
      <c r="AB276" s="4">
        <f t="shared" si="226"/>
        <v>63.663074927666365</v>
      </c>
      <c r="AC276" s="4">
        <f t="shared" si="227"/>
        <v>32.069098216958139</v>
      </c>
      <c r="AE276" s="4">
        <f t="shared" si="228"/>
        <v>58.912144923818083</v>
      </c>
      <c r="AF276" s="4">
        <f t="shared" si="229"/>
        <v>30.50127563746241</v>
      </c>
      <c r="AH276" s="37">
        <f t="shared" si="230"/>
        <v>3.1099631715683125</v>
      </c>
      <c r="AI276" s="37">
        <f t="shared" si="231"/>
        <v>3.413120234181187</v>
      </c>
      <c r="AJ276" s="37">
        <f t="shared" si="232"/>
        <v>5.9521993751004416</v>
      </c>
      <c r="AL276" s="20">
        <v>2.4E-2</v>
      </c>
      <c r="AM276" s="37">
        <f t="shared" si="233"/>
        <v>71.288121725824965</v>
      </c>
      <c r="AN276" s="37" t="str">
        <f t="shared" si="234"/>
        <v>nan</v>
      </c>
      <c r="AO276" s="37">
        <f t="shared" si="235"/>
        <v>71.288121725824965</v>
      </c>
      <c r="AP276" s="38">
        <f>(ATAN((T276-AC276)/((IF(S276=AB276,S276+0.0001,S276))-AB276))*(180/PI()))*-1</f>
        <v>73.834734834670655</v>
      </c>
      <c r="AQ276" s="37">
        <f t="shared" si="237"/>
        <v>-16.699244233993628</v>
      </c>
      <c r="AS276" s="19">
        <v>2.4E-2</v>
      </c>
      <c r="AT276" s="4">
        <f t="shared" si="238"/>
        <v>71.288121725824965</v>
      </c>
      <c r="AU276" s="11">
        <v>67.668461059095321</v>
      </c>
      <c r="AV276" s="11">
        <v>465.83746769611844</v>
      </c>
      <c r="AW276" s="11">
        <v>-156086.20552269911</v>
      </c>
      <c r="AX276" s="4">
        <f t="shared" si="241"/>
        <v>8.1303975904499897</v>
      </c>
      <c r="AY276" s="4">
        <f t="shared" si="242"/>
        <v>-2724.2182033156569</v>
      </c>
      <c r="BA276" s="4">
        <f t="shared" si="239"/>
        <v>73.834734834670655</v>
      </c>
      <c r="BB276" s="11">
        <v>80.301959368773922</v>
      </c>
      <c r="BC276" s="11">
        <v>391.38012900621504</v>
      </c>
      <c r="BD276" s="11">
        <v>-100134.18238956362</v>
      </c>
      <c r="BE276" s="4">
        <f t="shared" si="243"/>
        <v>6.8308718780386153</v>
      </c>
      <c r="BF276" s="4">
        <f t="shared" si="244"/>
        <v>-1747.6711764904087</v>
      </c>
      <c r="BH276" s="4">
        <f t="shared" si="240"/>
        <v>-16.699244233993628</v>
      </c>
      <c r="BI276" s="11">
        <v>-17.621805419442232</v>
      </c>
      <c r="BJ276" s="11">
        <v>740.61138839749515</v>
      </c>
      <c r="BK276" s="11">
        <v>24194.376920127823</v>
      </c>
      <c r="BL276" s="4">
        <f t="shared" si="245"/>
        <v>12.92610720530282</v>
      </c>
      <c r="BM276" s="4">
        <f t="shared" si="246"/>
        <v>422.27153772475572</v>
      </c>
      <c r="BN276" s="4">
        <f t="shared" si="247"/>
        <v>9.8545335657469675</v>
      </c>
      <c r="BO276" s="4">
        <f t="shared" si="248"/>
        <v>3.373949586420798E-3</v>
      </c>
      <c r="BP276" s="4">
        <f t="shared" si="249"/>
        <v>1.0048827648544885</v>
      </c>
    </row>
    <row r="277" spans="1:68" x14ac:dyDescent="0.3">
      <c r="A277" s="9">
        <v>2</v>
      </c>
      <c r="B277" s="9" t="s">
        <v>329</v>
      </c>
      <c r="C277" s="9">
        <v>5</v>
      </c>
      <c r="D277" s="9">
        <v>906.66700000000003</v>
      </c>
      <c r="E277" s="9">
        <v>404.66699999999997</v>
      </c>
      <c r="G277" s="9">
        <v>888.66700000000003</v>
      </c>
      <c r="H277" s="9">
        <v>365.33300000000003</v>
      </c>
      <c r="M277" s="9">
        <v>900</v>
      </c>
      <c r="N277" s="9">
        <v>451.33300000000003</v>
      </c>
      <c r="P277" s="9">
        <v>827.33299999999997</v>
      </c>
      <c r="Q277" s="9">
        <v>420.66699999999997</v>
      </c>
      <c r="S277" s="4">
        <f t="shared" si="220"/>
        <v>64.613317940166198</v>
      </c>
      <c r="T277" s="4">
        <f t="shared" si="221"/>
        <v>28.838457262581777</v>
      </c>
      <c r="V277" s="4">
        <f t="shared" si="222"/>
        <v>63.33055401148787</v>
      </c>
      <c r="W277" s="4">
        <f t="shared" si="223"/>
        <v>26.035333019768821</v>
      </c>
      <c r="Y277" s="4" t="str">
        <f t="shared" si="224"/>
        <v>nan</v>
      </c>
      <c r="Z277" s="4" t="str">
        <f t="shared" si="225"/>
        <v>nan</v>
      </c>
      <c r="AB277" s="4">
        <f t="shared" si="226"/>
        <v>64.138196433916278</v>
      </c>
      <c r="AC277" s="4">
        <f t="shared" si="227"/>
        <v>32.164094012343043</v>
      </c>
      <c r="AE277" s="4">
        <f t="shared" si="228"/>
        <v>58.959607189179174</v>
      </c>
      <c r="AF277" s="4">
        <f t="shared" si="229"/>
        <v>29.978691865851399</v>
      </c>
      <c r="AH277" s="37">
        <f t="shared" si="230"/>
        <v>3.0826918135558032</v>
      </c>
      <c r="AI277" s="37">
        <f t="shared" si="231"/>
        <v>3.3594047444545692</v>
      </c>
      <c r="AJ277" s="37">
        <f t="shared" si="232"/>
        <v>5.7675454229957905</v>
      </c>
      <c r="AL277" s="20">
        <v>3.2000000000000001E-2</v>
      </c>
      <c r="AM277" s="37">
        <f t="shared" si="233"/>
        <v>65.410250283772399</v>
      </c>
      <c r="AN277" s="37" t="str">
        <f t="shared" si="234"/>
        <v>nan</v>
      </c>
      <c r="AO277" s="37">
        <f t="shared" si="235"/>
        <v>65.410250283772399</v>
      </c>
      <c r="AP277" s="38">
        <f>(ATAN((T277-AC277)/((IF(S277=AB277,S277+0.0001,S277))-AB277))*(180/PI()))*-1</f>
        <v>81.869381977124576</v>
      </c>
      <c r="AQ277" s="37">
        <f t="shared" si="237"/>
        <v>-11.402400925872778</v>
      </c>
      <c r="AS277" s="19">
        <v>3.2000000000000001E-2</v>
      </c>
      <c r="AT277" s="4">
        <f t="shared" si="238"/>
        <v>65.410250283772399</v>
      </c>
      <c r="AU277" s="11">
        <v>65.129270325097124</v>
      </c>
      <c r="AV277" s="11">
        <v>-1132.2748287141164</v>
      </c>
      <c r="AW277" s="11">
        <v>-161685.62446162986</v>
      </c>
      <c r="AX277" s="4">
        <f t="shared" si="241"/>
        <v>-19.761923798516165</v>
      </c>
      <c r="AY277" s="4">
        <f t="shared" si="242"/>
        <v>-2821.9464999985257</v>
      </c>
      <c r="BA277" s="4">
        <f t="shared" si="239"/>
        <v>81.869381977124576</v>
      </c>
      <c r="BB277" s="11">
        <v>80.983523133296217</v>
      </c>
      <c r="BC277" s="11">
        <v>-514.81092408989025</v>
      </c>
      <c r="BD277" s="11">
        <v>-137400.63097151442</v>
      </c>
      <c r="BE277" s="4">
        <f t="shared" si="243"/>
        <v>-8.9851456506031777</v>
      </c>
      <c r="BF277" s="4">
        <f t="shared" si="244"/>
        <v>-2398.0934047706223</v>
      </c>
      <c r="BH277" s="4">
        <f t="shared" si="240"/>
        <v>-11.402400925872778</v>
      </c>
      <c r="BI277" s="11">
        <v>-10.908382352586289</v>
      </c>
      <c r="BJ277" s="11">
        <v>919.65943386629465</v>
      </c>
      <c r="BK277" s="11">
        <v>8314.3058726324689</v>
      </c>
      <c r="BL277" s="4">
        <f t="shared" si="245"/>
        <v>16.051085117993885</v>
      </c>
      <c r="BM277" s="4">
        <f t="shared" si="246"/>
        <v>145.1120124953369</v>
      </c>
      <c r="BN277" s="4">
        <f t="shared" si="247"/>
        <v>6.4165432927263035</v>
      </c>
      <c r="BO277" s="4">
        <f t="shared" si="248"/>
        <v>1.1594449798377417E-3</v>
      </c>
      <c r="BP277" s="4">
        <f t="shared" si="249"/>
        <v>0.65430532270094166</v>
      </c>
    </row>
    <row r="278" spans="1:68" x14ac:dyDescent="0.3">
      <c r="A278" s="9">
        <v>29</v>
      </c>
      <c r="B278" s="9" t="s">
        <v>356</v>
      </c>
      <c r="C278" s="9">
        <v>6</v>
      </c>
      <c r="D278" s="9">
        <v>902</v>
      </c>
      <c r="E278" s="9">
        <v>405.33300000000003</v>
      </c>
      <c r="G278" s="9">
        <v>874.66700000000003</v>
      </c>
      <c r="H278" s="9">
        <v>373.33300000000003</v>
      </c>
      <c r="M278" s="9">
        <v>911.33299999999997</v>
      </c>
      <c r="N278" s="9">
        <v>446.66699999999997</v>
      </c>
      <c r="P278" s="9">
        <v>828</v>
      </c>
      <c r="Q278" s="9">
        <v>410.66699999999997</v>
      </c>
      <c r="S278" s="4">
        <f t="shared" si="220"/>
        <v>64.28072575932498</v>
      </c>
      <c r="T278" s="4">
        <f t="shared" si="221"/>
        <v>28.885919527942878</v>
      </c>
      <c r="V278" s="4">
        <f t="shared" si="222"/>
        <v>62.332848733626946</v>
      </c>
      <c r="W278" s="4">
        <f t="shared" si="223"/>
        <v>26.60545032140363</v>
      </c>
      <c r="Y278" s="4" t="str">
        <f t="shared" si="224"/>
        <v>nan</v>
      </c>
      <c r="Z278" s="4" t="str">
        <f t="shared" si="225"/>
        <v>nan</v>
      </c>
      <c r="AB278" s="4">
        <f t="shared" si="226"/>
        <v>64.945838856344693</v>
      </c>
      <c r="AC278" s="4">
        <f t="shared" si="227"/>
        <v>31.831573096164536</v>
      </c>
      <c r="AE278" s="4">
        <f t="shared" si="228"/>
        <v>59.00714071920298</v>
      </c>
      <c r="AF278" s="4">
        <f t="shared" si="229"/>
        <v>29.266045238807884</v>
      </c>
      <c r="AH278" s="37">
        <f t="shared" si="230"/>
        <v>2.999127324608938</v>
      </c>
      <c r="AI278" s="37">
        <f t="shared" si="231"/>
        <v>3.0198096588699328</v>
      </c>
      <c r="AJ278" s="37">
        <f t="shared" si="232"/>
        <v>5.2872672271655787</v>
      </c>
      <c r="AL278" s="20">
        <v>0.04</v>
      </c>
      <c r="AM278" s="37">
        <f t="shared" si="233"/>
        <v>49.497496685127636</v>
      </c>
      <c r="AN278" s="37" t="str">
        <f t="shared" si="234"/>
        <v>nan</v>
      </c>
      <c r="AO278" s="37">
        <f t="shared" si="235"/>
        <v>49.497496685127636</v>
      </c>
      <c r="AP278" s="37">
        <f t="shared" si="236"/>
        <v>77.276282501453267</v>
      </c>
      <c r="AQ278" s="37">
        <f t="shared" si="237"/>
        <v>-4.1228113222735159</v>
      </c>
      <c r="AS278" s="19">
        <v>0.04</v>
      </c>
      <c r="AT278" s="4">
        <f t="shared" si="238"/>
        <v>49.497496685127636</v>
      </c>
      <c r="AU278" s="11">
        <v>49.552062939186762</v>
      </c>
      <c r="AV278" s="11">
        <v>-2121.1326465644406</v>
      </c>
      <c r="AW278" s="11">
        <v>-35226.154448797075</v>
      </c>
      <c r="AX278" s="4">
        <f t="shared" si="241"/>
        <v>-37.02074855409068</v>
      </c>
      <c r="AY278" s="4">
        <f t="shared" si="242"/>
        <v>-614.81237794755737</v>
      </c>
      <c r="BA278" s="4">
        <f t="shared" si="239"/>
        <v>77.276282501453267</v>
      </c>
      <c r="BB278" s="11">
        <v>72.064984192100368</v>
      </c>
      <c r="BC278" s="11">
        <v>-1807.0300709568919</v>
      </c>
      <c r="BD278" s="11">
        <v>-111574.18328359214</v>
      </c>
      <c r="BE278" s="4">
        <f t="shared" si="243"/>
        <v>-31.538624420744522</v>
      </c>
      <c r="BF278" s="4">
        <f t="shared" si="244"/>
        <v>-1947.3368585223013</v>
      </c>
      <c r="BH278" s="4">
        <f t="shared" si="240"/>
        <v>-4.1228113222735159</v>
      </c>
      <c r="BI278" s="11">
        <v>-2.9072537786778523</v>
      </c>
      <c r="BJ278" s="11">
        <v>873.64028867814807</v>
      </c>
      <c r="BK278" s="11">
        <v>-37980.906425967878</v>
      </c>
      <c r="BL278" s="4">
        <f t="shared" si="245"/>
        <v>15.247899515507424</v>
      </c>
      <c r="BM278" s="4">
        <f t="shared" si="246"/>
        <v>-662.89187002501149</v>
      </c>
      <c r="BN278" s="4">
        <f t="shared" si="247"/>
        <v>15.243862418832347</v>
      </c>
      <c r="BO278" s="4">
        <f t="shared" si="248"/>
        <v>-5.2965060414998412E-3</v>
      </c>
      <c r="BP278" s="4">
        <f t="shared" si="249"/>
        <v>1.554441365722474</v>
      </c>
    </row>
    <row r="279" spans="1:68" x14ac:dyDescent="0.3">
      <c r="A279" s="9">
        <v>8</v>
      </c>
      <c r="B279" s="9" t="s">
        <v>335</v>
      </c>
      <c r="C279" s="9">
        <v>7</v>
      </c>
      <c r="D279" s="9">
        <v>896</v>
      </c>
      <c r="E279" s="9">
        <v>406</v>
      </c>
      <c r="G279" s="9">
        <v>864</v>
      </c>
      <c r="H279" s="9">
        <v>386.66699999999997</v>
      </c>
      <c r="J279" s="9">
        <v>914.66700000000003</v>
      </c>
      <c r="K279" s="9">
        <v>374.66699999999997</v>
      </c>
      <c r="M279" s="9">
        <v>922.66700000000003</v>
      </c>
      <c r="N279" s="9">
        <v>438.66699999999997</v>
      </c>
      <c r="P279" s="9">
        <v>829.33299999999997</v>
      </c>
      <c r="Q279" s="9">
        <v>401.33300000000003</v>
      </c>
      <c r="S279" s="7">
        <f t="shared" si="220"/>
        <v>63.853137783098873</v>
      </c>
      <c r="T279" s="7">
        <f t="shared" si="221"/>
        <v>28.933453057966677</v>
      </c>
      <c r="U279" s="40"/>
      <c r="V279" s="7">
        <f t="shared" si="222"/>
        <v>61.572668576559629</v>
      </c>
      <c r="W279" s="7">
        <f t="shared" si="223"/>
        <v>27.555693333903449</v>
      </c>
      <c r="X279" s="40"/>
      <c r="Y279" s="7">
        <f t="shared" si="224"/>
        <v>65.183435241801007</v>
      </c>
      <c r="Z279" s="7">
        <f t="shared" si="225"/>
        <v>26.700517381451231</v>
      </c>
      <c r="AA279" s="40"/>
      <c r="AB279" s="7">
        <f t="shared" si="226"/>
        <v>65.753552543435816</v>
      </c>
      <c r="AC279" s="7">
        <f t="shared" si="227"/>
        <v>31.261455794529724</v>
      </c>
      <c r="AD279" s="40"/>
      <c r="AE279" s="7">
        <f t="shared" si="228"/>
        <v>59.102136514587876</v>
      </c>
      <c r="AF279" s="7">
        <f t="shared" si="229"/>
        <v>28.60086087712547</v>
      </c>
      <c r="AH279" s="37">
        <f t="shared" si="230"/>
        <v>2.6643501382559527</v>
      </c>
      <c r="AI279" s="37">
        <f t="shared" si="231"/>
        <v>3.0051910093622261</v>
      </c>
      <c r="AJ279" s="37">
        <f t="shared" si="232"/>
        <v>4.7626285402233304</v>
      </c>
      <c r="AL279" s="43">
        <v>4.8000000000000001E-2</v>
      </c>
      <c r="AM279" s="37">
        <f t="shared" si="233"/>
        <v>31.138535201669463</v>
      </c>
      <c r="AN279" s="37">
        <f t="shared" si="234"/>
        <v>-59.215135599115698</v>
      </c>
      <c r="AO279" s="37">
        <f t="shared" si="235"/>
        <v>31.138535201669463</v>
      </c>
      <c r="AP279" s="37">
        <f t="shared" si="236"/>
        <v>50.774261461738391</v>
      </c>
      <c r="AQ279" s="37">
        <f t="shared" si="237"/>
        <v>4.0044380655539502</v>
      </c>
      <c r="AS279" s="19">
        <v>4.8000000000000001E-2</v>
      </c>
      <c r="AT279" s="4">
        <f t="shared" si="238"/>
        <v>31.138535201669463</v>
      </c>
      <c r="AU279" s="11">
        <v>31.191146368091758</v>
      </c>
      <c r="AV279" s="11">
        <v>-1695.8933266653105</v>
      </c>
      <c r="AW279" s="11">
        <v>127540.64068841285</v>
      </c>
      <c r="AX279" s="4">
        <f t="shared" si="241"/>
        <v>-29.598922312909416</v>
      </c>
      <c r="AY279" s="4">
        <f t="shared" si="242"/>
        <v>2226.0041101158522</v>
      </c>
      <c r="BA279" s="4">
        <f t="shared" si="239"/>
        <v>50.774261461738391</v>
      </c>
      <c r="BB279" s="11">
        <v>52.07104062471678</v>
      </c>
      <c r="BC279" s="11">
        <v>-2299.9979414191939</v>
      </c>
      <c r="BD279" s="11">
        <v>53705.056534279407</v>
      </c>
      <c r="BE279" s="4">
        <f t="shared" si="243"/>
        <v>-40.142536866856595</v>
      </c>
      <c r="BF279" s="4">
        <f t="shared" si="244"/>
        <v>937.33006149287075</v>
      </c>
      <c r="BH279" s="4">
        <f t="shared" si="240"/>
        <v>4.0044380655539502</v>
      </c>
      <c r="BI279" s="11">
        <v>3.0698629301950731</v>
      </c>
      <c r="BJ279" s="11">
        <v>311.96490218686858</v>
      </c>
      <c r="BK279" s="11">
        <v>-84731.957253641202</v>
      </c>
      <c r="BL279" s="4">
        <f t="shared" si="245"/>
        <v>5.4448146938229156</v>
      </c>
      <c r="BM279" s="4">
        <f t="shared" si="246"/>
        <v>-1478.8516357351314</v>
      </c>
      <c r="BN279" s="4">
        <f t="shared" si="247"/>
        <v>32.097528033617976</v>
      </c>
      <c r="BO279" s="4">
        <f t="shared" si="248"/>
        <v>-1.1816024569523699E-2</v>
      </c>
      <c r="BP279" s="4">
        <f t="shared" si="249"/>
        <v>3.273036973310226</v>
      </c>
    </row>
    <row r="280" spans="1:68" x14ac:dyDescent="0.3">
      <c r="A280" s="9">
        <v>43</v>
      </c>
      <c r="B280" s="9" t="s">
        <v>370</v>
      </c>
      <c r="C280" s="9">
        <v>8</v>
      </c>
      <c r="D280" s="9">
        <v>890.66700000000003</v>
      </c>
      <c r="E280" s="9">
        <v>402</v>
      </c>
      <c r="J280" s="9">
        <v>902</v>
      </c>
      <c r="K280" s="9">
        <v>366</v>
      </c>
      <c r="M280" s="9">
        <v>930.66700000000003</v>
      </c>
      <c r="N280" s="9">
        <v>427.33300000000003</v>
      </c>
      <c r="P280" s="9">
        <v>832.66700000000003</v>
      </c>
      <c r="Q280" s="9">
        <v>397.33300000000003</v>
      </c>
      <c r="S280" s="4">
        <f t="shared" si="220"/>
        <v>63.473083336896572</v>
      </c>
      <c r="T280" s="4">
        <f t="shared" si="221"/>
        <v>28.648394407149272</v>
      </c>
      <c r="V280" s="4" t="str">
        <f t="shared" si="222"/>
        <v>nan</v>
      </c>
      <c r="W280" s="4" t="str">
        <f t="shared" si="223"/>
        <v>nan</v>
      </c>
      <c r="Y280" s="4">
        <f t="shared" si="224"/>
        <v>64.28072575932498</v>
      </c>
      <c r="Z280" s="4">
        <f t="shared" si="225"/>
        <v>26.08286654979262</v>
      </c>
      <c r="AB280" s="4">
        <f t="shared" si="226"/>
        <v>66.323669845070626</v>
      </c>
      <c r="AC280" s="4">
        <f t="shared" si="227"/>
        <v>30.453742107438607</v>
      </c>
      <c r="AE280" s="4">
        <f t="shared" si="228"/>
        <v>59.33973290004419</v>
      </c>
      <c r="AF280" s="4">
        <f t="shared" si="229"/>
        <v>28.315802226308065</v>
      </c>
      <c r="AH280" s="37"/>
      <c r="AI280" s="37">
        <f t="shared" si="231"/>
        <v>3.3741849029838207</v>
      </c>
      <c r="AJ280" s="37">
        <f t="shared" si="232"/>
        <v>4.1467099479689304</v>
      </c>
      <c r="AL280" s="20">
        <v>5.6000000000000001E-2</v>
      </c>
      <c r="AM280" s="37" t="str">
        <f t="shared" si="233"/>
        <v>nan</v>
      </c>
      <c r="AN280" s="37">
        <f t="shared" si="234"/>
        <v>-72.525708423978358</v>
      </c>
      <c r="AO280" s="37">
        <f t="shared" si="235"/>
        <v>20.934291576021636</v>
      </c>
      <c r="AP280" s="37">
        <f t="shared" si="236"/>
        <v>32.347102722308811</v>
      </c>
      <c r="AQ280" s="37">
        <f t="shared" si="237"/>
        <v>4.6004228341897155</v>
      </c>
      <c r="AS280" s="19">
        <v>5.6000000000000001E-2</v>
      </c>
      <c r="AT280" s="4">
        <f t="shared" si="238"/>
        <v>20.934291576021636</v>
      </c>
      <c r="AU280" s="11">
        <v>22.417768423732021</v>
      </c>
      <c r="AV280" s="11">
        <v>-80.482298624148996</v>
      </c>
      <c r="AW280" s="11">
        <v>214018.31803089191</v>
      </c>
      <c r="AX280" s="4">
        <f t="shared" si="241"/>
        <v>-1.4046811005647022</v>
      </c>
      <c r="AY280" s="4">
        <f t="shared" si="242"/>
        <v>3735.324309219412</v>
      </c>
      <c r="BA280" s="4">
        <f t="shared" si="239"/>
        <v>32.347102722308811</v>
      </c>
      <c r="BB280" s="11">
        <v>35.265015381488624</v>
      </c>
      <c r="BC280" s="11">
        <v>-947.74912559476843</v>
      </c>
      <c r="BD280" s="11">
        <v>223130.82363585357</v>
      </c>
      <c r="BE280" s="4">
        <f t="shared" si="243"/>
        <v>-16.541342724525972</v>
      </c>
      <c r="BF280" s="4">
        <f t="shared" si="244"/>
        <v>3894.3675351324305</v>
      </c>
      <c r="BH280" s="4">
        <f t="shared" si="240"/>
        <v>4.6004228341897155</v>
      </c>
      <c r="BI280" s="11">
        <v>2.0841848933926488</v>
      </c>
      <c r="BJ280" s="11">
        <v>-482.07109177294325</v>
      </c>
      <c r="BK280" s="11">
        <v>-67025.3410394573</v>
      </c>
      <c r="BL280" s="4">
        <f t="shared" si="245"/>
        <v>-8.4137277801216079</v>
      </c>
      <c r="BM280" s="4">
        <f t="shared" si="246"/>
        <v>-1169.8128834106087</v>
      </c>
      <c r="BN280" s="4">
        <f t="shared" si="247"/>
        <v>25.431377206814403</v>
      </c>
      <c r="BO280" s="4">
        <f t="shared" si="248"/>
        <v>-9.3468049384507635E-3</v>
      </c>
      <c r="BP280" s="4">
        <f t="shared" si="249"/>
        <v>2.5932787656707301</v>
      </c>
    </row>
    <row r="281" spans="1:68" x14ac:dyDescent="0.3">
      <c r="A281" s="9">
        <v>3</v>
      </c>
      <c r="B281" s="9" t="s">
        <v>330</v>
      </c>
      <c r="C281" s="9">
        <v>9</v>
      </c>
      <c r="D281" s="9">
        <v>888.66700000000003</v>
      </c>
      <c r="E281" s="9">
        <v>400</v>
      </c>
      <c r="J281" s="9">
        <v>906</v>
      </c>
      <c r="K281" s="9">
        <v>363.33300000000003</v>
      </c>
      <c r="M281" s="9">
        <v>927.33299999999997</v>
      </c>
      <c r="N281" s="9">
        <v>428</v>
      </c>
      <c r="P281" s="9">
        <v>834.66700000000003</v>
      </c>
      <c r="Q281" s="9">
        <v>406.66699999999997</v>
      </c>
      <c r="S281" s="4">
        <f t="shared" si="220"/>
        <v>63.33055401148787</v>
      </c>
      <c r="T281" s="4">
        <f t="shared" si="221"/>
        <v>28.50586508174057</v>
      </c>
      <c r="V281" s="4" t="str">
        <f t="shared" si="222"/>
        <v>nan</v>
      </c>
      <c r="W281" s="4" t="str">
        <f t="shared" si="223"/>
        <v>nan</v>
      </c>
      <c r="Y281" s="4">
        <f t="shared" si="224"/>
        <v>64.565784410142385</v>
      </c>
      <c r="Z281" s="4">
        <f t="shared" si="225"/>
        <v>25.892803694360119</v>
      </c>
      <c r="AB281" s="4">
        <f t="shared" si="226"/>
        <v>66.086073459614312</v>
      </c>
      <c r="AC281" s="4">
        <f t="shared" si="227"/>
        <v>30.50127563746241</v>
      </c>
      <c r="AE281" s="4">
        <f t="shared" si="228"/>
        <v>59.482262225452892</v>
      </c>
      <c r="AF281" s="4">
        <f t="shared" si="229"/>
        <v>28.980986587990479</v>
      </c>
      <c r="AH281" s="37"/>
      <c r="AI281" s="37">
        <f t="shared" si="231"/>
        <v>3.4021391380849191</v>
      </c>
      <c r="AJ281" s="37">
        <f t="shared" si="232"/>
        <v>3.8775108144485499</v>
      </c>
      <c r="AL281" s="20">
        <v>6.4000000000000001E-2</v>
      </c>
      <c r="AM281" s="37" t="str">
        <f t="shared" si="233"/>
        <v>nan</v>
      </c>
      <c r="AN281" s="37">
        <f t="shared" si="234"/>
        <v>-64.699248359173467</v>
      </c>
      <c r="AO281" s="37">
        <f t="shared" si="235"/>
        <v>28.760751640826527</v>
      </c>
      <c r="AP281" s="37">
        <f t="shared" si="236"/>
        <v>35.910192355690562</v>
      </c>
      <c r="AQ281" s="37">
        <f t="shared" si="237"/>
        <v>-7.0382891308964606</v>
      </c>
      <c r="AS281" s="19">
        <v>6.4000000000000001E-2</v>
      </c>
      <c r="AT281" s="4">
        <f t="shared" si="238"/>
        <v>28.760751640826527</v>
      </c>
      <c r="AU281" s="11">
        <v>29.903429528942109</v>
      </c>
      <c r="AV281" s="11">
        <v>1728.3999244741544</v>
      </c>
      <c r="AW281" s="11">
        <v>164771.26326605197</v>
      </c>
      <c r="AX281" s="4">
        <f t="shared" si="241"/>
        <v>30.166269473295316</v>
      </c>
      <c r="AY281" s="4">
        <f t="shared" si="242"/>
        <v>2875.8010566629928</v>
      </c>
      <c r="BA281" s="4">
        <f t="shared" si="239"/>
        <v>35.910192355690562</v>
      </c>
      <c r="BB281" s="11">
        <v>36.907053894949797</v>
      </c>
      <c r="BC281" s="11">
        <v>1270.0954063247898</v>
      </c>
      <c r="BD281" s="11">
        <v>216629.11972102369</v>
      </c>
      <c r="BE281" s="4">
        <f t="shared" si="243"/>
        <v>22.167346654822794</v>
      </c>
      <c r="BF281" s="4">
        <f t="shared" si="244"/>
        <v>3780.8913948288441</v>
      </c>
      <c r="BH281" s="4">
        <f t="shared" si="240"/>
        <v>-7.0382891308964606</v>
      </c>
      <c r="BI281" s="11">
        <v>-4.6432749045263906</v>
      </c>
      <c r="BJ281" s="11">
        <v>-760.44060538097415</v>
      </c>
      <c r="BK281" s="11">
        <v>6030.0812939534362</v>
      </c>
      <c r="BL281" s="4">
        <f t="shared" si="245"/>
        <v>-13.272192329756907</v>
      </c>
      <c r="BM281" s="4">
        <f t="shared" si="246"/>
        <v>105.24477274240752</v>
      </c>
      <c r="BN281" s="4">
        <f t="shared" si="247"/>
        <v>4.4527674772773755</v>
      </c>
      <c r="BO281" s="4">
        <f t="shared" si="248"/>
        <v>8.4090573421183605E-4</v>
      </c>
      <c r="BP281" s="4">
        <f t="shared" si="249"/>
        <v>0.45405591892988489</v>
      </c>
    </row>
    <row r="282" spans="1:68" x14ac:dyDescent="0.3">
      <c r="A282" s="9">
        <v>48</v>
      </c>
      <c r="B282" s="9" t="s">
        <v>375</v>
      </c>
      <c r="C282" s="9">
        <v>10</v>
      </c>
      <c r="D282" s="9">
        <v>897.33299999999997</v>
      </c>
      <c r="E282" s="9">
        <v>398.66699999999997</v>
      </c>
      <c r="G282" s="9">
        <v>876</v>
      </c>
      <c r="H282" s="9">
        <v>372.66699999999997</v>
      </c>
      <c r="J282" s="9">
        <v>921.33299999999997</v>
      </c>
      <c r="K282" s="9">
        <v>371.33300000000003</v>
      </c>
      <c r="M282" s="9">
        <v>923.33299999999997</v>
      </c>
      <c r="N282" s="9">
        <v>436.66699999999997</v>
      </c>
      <c r="P282" s="9">
        <v>830</v>
      </c>
      <c r="Q282" s="9">
        <v>411.33300000000003</v>
      </c>
      <c r="S282" s="4">
        <f t="shared" si="220"/>
        <v>63.94813357848377</v>
      </c>
      <c r="T282" s="4">
        <f t="shared" si="221"/>
        <v>28.410869286355666</v>
      </c>
      <c r="V282" s="4">
        <f t="shared" si="222"/>
        <v>62.427844529011843</v>
      </c>
      <c r="W282" s="4">
        <f t="shared" si="223"/>
        <v>26.557988056042529</v>
      </c>
      <c r="Y282" s="4">
        <f t="shared" si="224"/>
        <v>65.658485483388205</v>
      </c>
      <c r="Z282" s="4">
        <f t="shared" si="225"/>
        <v>26.462920995994928</v>
      </c>
      <c r="AB282" s="4">
        <f t="shared" si="226"/>
        <v>65.801014808796907</v>
      </c>
      <c r="AC282" s="4">
        <f t="shared" si="227"/>
        <v>31.118926469121021</v>
      </c>
      <c r="AE282" s="4">
        <f t="shared" si="228"/>
        <v>59.149670044611682</v>
      </c>
      <c r="AF282" s="4">
        <f t="shared" si="229"/>
        <v>29.313507504168985</v>
      </c>
      <c r="AH282" s="37">
        <f t="shared" si="230"/>
        <v>2.3967577365246955</v>
      </c>
      <c r="AI282" s="37">
        <f t="shared" si="231"/>
        <v>3.2812714850761369</v>
      </c>
      <c r="AJ282" s="37">
        <f t="shared" si="232"/>
        <v>4.8826230694328032</v>
      </c>
      <c r="AL282" s="20">
        <v>7.2000000000000008E-2</v>
      </c>
      <c r="AM282" s="37">
        <f t="shared" si="233"/>
        <v>50.631121765385636</v>
      </c>
      <c r="AN282" s="37">
        <f t="shared" si="234"/>
        <v>-48.715981957177256</v>
      </c>
      <c r="AO282" s="37">
        <f t="shared" si="235"/>
        <v>50.631121765385636</v>
      </c>
      <c r="AP282" s="37">
        <f t="shared" si="236"/>
        <v>55.619655276155136</v>
      </c>
      <c r="AQ282" s="37">
        <f t="shared" si="237"/>
        <v>-10.653406235772419</v>
      </c>
      <c r="AS282" s="19">
        <v>7.2000000000000008E-2</v>
      </c>
      <c r="AT282" s="4">
        <f t="shared" si="238"/>
        <v>50.631121765385636</v>
      </c>
      <c r="AU282" s="11">
        <v>50.072168528831952</v>
      </c>
      <c r="AV282" s="11">
        <v>2555.8580388521236</v>
      </c>
      <c r="AW282" s="11">
        <v>5704.2882080564423</v>
      </c>
      <c r="AX282" s="4">
        <f t="shared" si="241"/>
        <v>44.608137991534711</v>
      </c>
      <c r="AY282" s="4">
        <f t="shared" si="242"/>
        <v>99.558610713272273</v>
      </c>
      <c r="BA282" s="4">
        <f t="shared" si="239"/>
        <v>55.619655276155136</v>
      </c>
      <c r="BB282" s="11">
        <v>55.586542847905974</v>
      </c>
      <c r="BC282" s="11">
        <v>2518.3169545709075</v>
      </c>
      <c r="BD282" s="11">
        <v>51270.627440062002</v>
      </c>
      <c r="BE282" s="4">
        <f t="shared" si="243"/>
        <v>43.952922466058801</v>
      </c>
      <c r="BF282" s="4">
        <f t="shared" si="244"/>
        <v>894.84125839243382</v>
      </c>
      <c r="BH282" s="4">
        <f t="shared" si="240"/>
        <v>-10.653406235772419</v>
      </c>
      <c r="BI282" s="11">
        <v>-10.082865370606788</v>
      </c>
      <c r="BJ282" s="11">
        <v>-385.58978648707239</v>
      </c>
      <c r="BK282" s="11">
        <v>51986.246127751467</v>
      </c>
      <c r="BL282" s="4">
        <f t="shared" si="245"/>
        <v>-6.7298113362613527</v>
      </c>
      <c r="BM282" s="4">
        <f t="shared" si="246"/>
        <v>907.33116068141601</v>
      </c>
      <c r="BN282" s="4">
        <f t="shared" si="247"/>
        <v>19.713599679746476</v>
      </c>
      <c r="BO282" s="4">
        <f t="shared" si="248"/>
        <v>7.249575973844514E-3</v>
      </c>
      <c r="BP282" s="4">
        <f t="shared" si="249"/>
        <v>2.0102277210029089</v>
      </c>
    </row>
    <row r="283" spans="1:68" x14ac:dyDescent="0.3">
      <c r="A283" s="9">
        <v>59</v>
      </c>
      <c r="B283" s="9" t="s">
        <v>386</v>
      </c>
      <c r="C283" s="9">
        <v>11</v>
      </c>
      <c r="D283" s="9">
        <v>902</v>
      </c>
      <c r="E283" s="9">
        <v>402.66699999999997</v>
      </c>
      <c r="G283" s="9">
        <v>888</v>
      </c>
      <c r="H283" s="9">
        <v>363.33300000000003</v>
      </c>
      <c r="M283" s="9">
        <v>910</v>
      </c>
      <c r="N283" s="9">
        <v>446.66699999999997</v>
      </c>
      <c r="P283" s="9">
        <v>828.66700000000003</v>
      </c>
      <c r="Q283" s="9">
        <v>415.33300000000003</v>
      </c>
      <c r="S283" s="4">
        <f t="shared" si="220"/>
        <v>64.28072575932498</v>
      </c>
      <c r="T283" s="4">
        <f t="shared" si="221"/>
        <v>28.695927937173071</v>
      </c>
      <c r="V283" s="4">
        <f t="shared" si="222"/>
        <v>63.283020481464064</v>
      </c>
      <c r="W283" s="4">
        <f t="shared" si="223"/>
        <v>25.892803694360119</v>
      </c>
      <c r="Y283" s="4" t="str">
        <f t="shared" si="224"/>
        <v>nan</v>
      </c>
      <c r="Z283" s="4" t="str">
        <f t="shared" si="225"/>
        <v>nan</v>
      </c>
      <c r="AB283" s="4">
        <f t="shared" si="226"/>
        <v>64.850843060959789</v>
      </c>
      <c r="AC283" s="4">
        <f t="shared" si="227"/>
        <v>31.831573096164536</v>
      </c>
      <c r="AE283" s="4">
        <f t="shared" si="228"/>
        <v>59.054674249226785</v>
      </c>
      <c r="AF283" s="4">
        <f t="shared" si="229"/>
        <v>29.59856615498639</v>
      </c>
      <c r="AH283" s="37">
        <f t="shared" si="230"/>
        <v>2.9753859148213389</v>
      </c>
      <c r="AI283" s="37">
        <f t="shared" si="231"/>
        <v>3.1870526040104781</v>
      </c>
      <c r="AJ283" s="37">
        <f t="shared" si="232"/>
        <v>5.303430035218418</v>
      </c>
      <c r="AL283" s="20">
        <v>0.08</v>
      </c>
      <c r="AM283" s="37">
        <f t="shared" si="233"/>
        <v>70.408024889486413</v>
      </c>
      <c r="AN283" s="37" t="str">
        <f t="shared" si="234"/>
        <v>nan</v>
      </c>
      <c r="AO283" s="37">
        <f t="shared" si="235"/>
        <v>70.408024889486413</v>
      </c>
      <c r="AP283" s="37">
        <f t="shared" si="236"/>
        <v>79.695153531234013</v>
      </c>
      <c r="AQ283" s="37">
        <f t="shared" si="237"/>
        <v>-9.7993865663047757</v>
      </c>
      <c r="AS283" s="19">
        <v>0.08</v>
      </c>
      <c r="AT283" s="4">
        <f t="shared" si="238"/>
        <v>70.408024889486413</v>
      </c>
      <c r="AU283" s="11">
        <v>70.797160092923974</v>
      </c>
      <c r="AV283" s="11">
        <v>1819.6685401380839</v>
      </c>
      <c r="AW283" s="11">
        <v>-161395.46083557923</v>
      </c>
      <c r="AX283" s="4">
        <f t="shared" si="241"/>
        <v>31.759207320368155</v>
      </c>
      <c r="AY283" s="4">
        <f t="shared" si="242"/>
        <v>-2816.8821893544168</v>
      </c>
      <c r="BA283" s="4">
        <f t="shared" si="239"/>
        <v>79.695153531234013</v>
      </c>
      <c r="BB283" s="11">
        <v>77.200127081902508</v>
      </c>
      <c r="BC283" s="11">
        <v>2090.4254843293679</v>
      </c>
      <c r="BD283" s="11">
        <v>-124520.86493067267</v>
      </c>
      <c r="BE283" s="4">
        <f t="shared" si="243"/>
        <v>36.484807469144599</v>
      </c>
      <c r="BF283" s="4">
        <f t="shared" si="244"/>
        <v>-2173.2990804713791</v>
      </c>
      <c r="BH283" s="4">
        <f t="shared" si="240"/>
        <v>-9.7993865663047757</v>
      </c>
      <c r="BI283" s="11">
        <v>-10.812711781352062</v>
      </c>
      <c r="BJ283" s="11">
        <v>71.339372170476423</v>
      </c>
      <c r="BK283" s="11">
        <v>37885.149807080496</v>
      </c>
      <c r="BL283" s="4">
        <f t="shared" si="245"/>
        <v>1.245106930680427</v>
      </c>
      <c r="BM283" s="4">
        <f t="shared" si="246"/>
        <v>661.22060174484932</v>
      </c>
      <c r="BN283" s="4">
        <f t="shared" si="247"/>
        <v>14.348526495362368</v>
      </c>
      <c r="BO283" s="4">
        <f t="shared" si="248"/>
        <v>5.2831526079413459E-3</v>
      </c>
      <c r="BP283" s="4">
        <f t="shared" si="249"/>
        <v>1.4631425099981075</v>
      </c>
    </row>
    <row r="284" spans="1:68" x14ac:dyDescent="0.3">
      <c r="A284" s="9">
        <v>53</v>
      </c>
      <c r="B284" s="9" t="s">
        <v>380</v>
      </c>
      <c r="C284" s="9">
        <v>12</v>
      </c>
      <c r="D284" s="9">
        <v>909.33299999999997</v>
      </c>
      <c r="E284" s="9">
        <v>404</v>
      </c>
      <c r="G284" s="9">
        <v>903.33299999999997</v>
      </c>
      <c r="H284" s="9">
        <v>358.66699999999997</v>
      </c>
      <c r="M284" s="9">
        <v>907.33299999999997</v>
      </c>
      <c r="N284" s="9">
        <v>450.66699999999997</v>
      </c>
      <c r="P284" s="9">
        <v>830.66700000000003</v>
      </c>
      <c r="Q284" s="9">
        <v>417.33300000000003</v>
      </c>
      <c r="S284" s="4">
        <f t="shared" si="220"/>
        <v>64.803309530935991</v>
      </c>
      <c r="T284" s="4">
        <f t="shared" si="221"/>
        <v>28.790923732557975</v>
      </c>
      <c r="V284" s="4">
        <f t="shared" si="222"/>
        <v>64.375721554709884</v>
      </c>
      <c r="W284" s="4">
        <f t="shared" si="223"/>
        <v>25.560282778181609</v>
      </c>
      <c r="Y284" s="4" t="str">
        <f t="shared" si="224"/>
        <v>nan</v>
      </c>
      <c r="Z284" s="4" t="str">
        <f t="shared" si="225"/>
        <v>nan</v>
      </c>
      <c r="AB284" s="4">
        <f t="shared" si="226"/>
        <v>64.660780205527288</v>
      </c>
      <c r="AC284" s="4">
        <f t="shared" si="227"/>
        <v>32.116631746981938</v>
      </c>
      <c r="AE284" s="4">
        <f t="shared" si="228"/>
        <v>59.197203574635488</v>
      </c>
      <c r="AF284" s="4">
        <f t="shared" si="229"/>
        <v>29.741095480395096</v>
      </c>
      <c r="AH284" s="37">
        <f t="shared" si="230"/>
        <v>3.2588145779572937</v>
      </c>
      <c r="AI284" s="37">
        <f t="shared" si="231"/>
        <v>3.3287607913163777</v>
      </c>
      <c r="AJ284" s="37">
        <f t="shared" si="232"/>
        <v>5.6860575396012161</v>
      </c>
      <c r="AL284" s="20">
        <v>8.7999999999999995E-2</v>
      </c>
      <c r="AM284" s="37">
        <f t="shared" si="233"/>
        <v>82.460500060730681</v>
      </c>
      <c r="AN284" s="37" t="str">
        <f t="shared" si="234"/>
        <v>nan</v>
      </c>
      <c r="AO284" s="37">
        <f t="shared" si="235"/>
        <v>82.460500060730681</v>
      </c>
      <c r="AP284" s="38">
        <f>(ATAN((T284-AC284)/((IF(S284=AB284,S284+0.0001,S284))-AB284))*(180/PI()))*-1</f>
        <v>87.545985832716056</v>
      </c>
      <c r="AQ284" s="37">
        <f t="shared" si="237"/>
        <v>-9.6195717989051897</v>
      </c>
      <c r="AS284" s="19">
        <v>8.7999999999999995E-2</v>
      </c>
      <c r="AT284" s="4">
        <f t="shared" si="238"/>
        <v>82.460500060730681</v>
      </c>
      <c r="AU284" s="11">
        <v>79.186866553915181</v>
      </c>
      <c r="AV284" s="11">
        <v>-26.469457171112943</v>
      </c>
      <c r="AW284" s="11">
        <v>-229132.20967597861</v>
      </c>
      <c r="AX284" s="4">
        <f t="shared" si="241"/>
        <v>-0.46197917885154494</v>
      </c>
      <c r="AY284" s="4">
        <f t="shared" si="242"/>
        <v>-3999.1114812158371</v>
      </c>
      <c r="BA284" s="4">
        <f t="shared" si="239"/>
        <v>87.545985832716056</v>
      </c>
      <c r="BB284" s="11">
        <v>89.033352185813982</v>
      </c>
      <c r="BC284" s="11">
        <v>525.98302104936522</v>
      </c>
      <c r="BD284" s="11">
        <v>-218646.90700143471</v>
      </c>
      <c r="BE284" s="4">
        <f t="shared" si="243"/>
        <v>9.1801355268980629</v>
      </c>
      <c r="BF284" s="4">
        <f t="shared" si="244"/>
        <v>-3816.1084264768783</v>
      </c>
      <c r="BH284" s="4">
        <f t="shared" si="240"/>
        <v>-9.6195717989051897</v>
      </c>
      <c r="BI284" s="11">
        <v>-8.9414353616641513</v>
      </c>
      <c r="BJ284" s="11">
        <v>220.57263921738451</v>
      </c>
      <c r="BK284" s="11">
        <v>-2034.7299255853006</v>
      </c>
      <c r="BL284" s="4">
        <f t="shared" si="245"/>
        <v>3.849718794156928</v>
      </c>
      <c r="BM284" s="4">
        <f t="shared" si="246"/>
        <v>-35.51273659032271</v>
      </c>
      <c r="BN284" s="4">
        <f t="shared" si="247"/>
        <v>0.83504035675067068</v>
      </c>
      <c r="BO284" s="4">
        <f t="shared" si="248"/>
        <v>-2.8374676535667846E-4</v>
      </c>
      <c r="BP284" s="4">
        <f t="shared" si="249"/>
        <v>8.515041902879629E-2</v>
      </c>
    </row>
    <row r="285" spans="1:68" x14ac:dyDescent="0.3">
      <c r="A285" s="9">
        <v>49</v>
      </c>
      <c r="B285" s="9" t="s">
        <v>376</v>
      </c>
      <c r="C285" s="9">
        <v>13</v>
      </c>
      <c r="D285" s="9">
        <v>912</v>
      </c>
      <c r="E285" s="9">
        <v>402.66699999999997</v>
      </c>
      <c r="G285" s="9">
        <v>896</v>
      </c>
      <c r="H285" s="9">
        <v>361.33300000000003</v>
      </c>
      <c r="M285" s="9">
        <v>909.33299999999997</v>
      </c>
      <c r="N285" s="9">
        <v>450</v>
      </c>
      <c r="P285" s="9">
        <v>834.66700000000003</v>
      </c>
      <c r="Q285" s="9">
        <v>412</v>
      </c>
      <c r="S285" s="4">
        <f t="shared" si="220"/>
        <v>64.993372386368492</v>
      </c>
      <c r="T285" s="4">
        <f t="shared" si="221"/>
        <v>28.695927937173071</v>
      </c>
      <c r="V285" s="4">
        <f t="shared" si="222"/>
        <v>63.853137783098873</v>
      </c>
      <c r="W285" s="4">
        <f t="shared" si="223"/>
        <v>25.750274368951416</v>
      </c>
      <c r="Y285" s="4" t="str">
        <f t="shared" si="224"/>
        <v>nan</v>
      </c>
      <c r="Z285" s="4" t="str">
        <f t="shared" si="225"/>
        <v>nan</v>
      </c>
      <c r="AB285" s="4">
        <f t="shared" si="226"/>
        <v>64.803309530935991</v>
      </c>
      <c r="AC285" s="4">
        <f t="shared" si="227"/>
        <v>32.069098216958139</v>
      </c>
      <c r="AE285" s="4">
        <f t="shared" si="228"/>
        <v>59.482262225452892</v>
      </c>
      <c r="AF285" s="4">
        <f t="shared" si="229"/>
        <v>29.361041034192787</v>
      </c>
      <c r="AH285" s="37">
        <f t="shared" si="230"/>
        <v>3.1586405136498819</v>
      </c>
      <c r="AI285" s="37">
        <f t="shared" si="231"/>
        <v>3.3785206267596517</v>
      </c>
      <c r="AJ285" s="37">
        <f t="shared" si="232"/>
        <v>5.5510999484403376</v>
      </c>
      <c r="AL285" s="20">
        <v>9.6000000000000002E-2</v>
      </c>
      <c r="AM285" s="37">
        <f t="shared" si="233"/>
        <v>68.839051287112895</v>
      </c>
      <c r="AN285" s="37" t="str">
        <f t="shared" si="234"/>
        <v>nan</v>
      </c>
      <c r="AO285" s="37">
        <f t="shared" si="235"/>
        <v>68.839051287112895</v>
      </c>
      <c r="AP285" s="38">
        <f>(ATAN((T285-AC285)/((IF(S285=AB285,S285+0.0001,S285))-AB285))*(180/PI()))*-1</f>
        <v>86.775052515891659</v>
      </c>
      <c r="AQ285" s="37">
        <f t="shared" si="237"/>
        <v>-6.8815095888359634</v>
      </c>
      <c r="AS285" s="19">
        <v>9.6000000000000002E-2</v>
      </c>
      <c r="AT285" s="4">
        <f t="shared" si="238"/>
        <v>68.839051287112895</v>
      </c>
      <c r="AU285" s="11">
        <v>70.373648758070459</v>
      </c>
      <c r="AV285" s="11">
        <v>-1846.4469888087094</v>
      </c>
      <c r="AW285" s="11">
        <v>-171363.3649149719</v>
      </c>
      <c r="AX285" s="4">
        <f t="shared" si="241"/>
        <v>-32.226579418246871</v>
      </c>
      <c r="AY285" s="4">
        <f t="shared" si="242"/>
        <v>-2990.8549350627932</v>
      </c>
      <c r="BA285" s="4">
        <f t="shared" si="239"/>
        <v>86.775052515891659</v>
      </c>
      <c r="BB285" s="11">
        <v>85.615855818417998</v>
      </c>
      <c r="BC285" s="11">
        <v>-1407.9251938563209</v>
      </c>
      <c r="BD285" s="11">
        <v>-222848.2665314388</v>
      </c>
      <c r="BE285" s="4">
        <f t="shared" si="243"/>
        <v>-24.572930254572238</v>
      </c>
      <c r="BF285" s="4">
        <f t="shared" si="244"/>
        <v>-3889.4359833354915</v>
      </c>
      <c r="BH285" s="4">
        <f t="shared" si="240"/>
        <v>-6.8815095888359634</v>
      </c>
      <c r="BI285" s="11">
        <v>-7.2835493862476994</v>
      </c>
      <c r="BJ285" s="11">
        <v>38.783691814799845</v>
      </c>
      <c r="BK285" s="11">
        <v>-45198.422239962885</v>
      </c>
      <c r="BL285" s="4">
        <f t="shared" si="245"/>
        <v>0.67690311824703209</v>
      </c>
      <c r="BM285" s="4">
        <f t="shared" si="246"/>
        <v>-788.86128479398303</v>
      </c>
      <c r="BN285" s="4">
        <f t="shared" si="247"/>
        <v>17.118292767616701</v>
      </c>
      <c r="BO285" s="4">
        <f t="shared" si="248"/>
        <v>-6.3030016655039245E-3</v>
      </c>
      <c r="BP285" s="4">
        <f t="shared" si="249"/>
        <v>1.7455800674019391</v>
      </c>
    </row>
    <row r="286" spans="1:68" x14ac:dyDescent="0.3">
      <c r="A286" s="9">
        <v>40</v>
      </c>
      <c r="B286" s="9" t="s">
        <v>367</v>
      </c>
      <c r="C286" s="9">
        <v>14</v>
      </c>
      <c r="D286" s="9">
        <v>909.33299999999997</v>
      </c>
      <c r="E286" s="9">
        <v>400</v>
      </c>
      <c r="G286" s="9">
        <v>882.66700000000003</v>
      </c>
      <c r="H286" s="9">
        <v>368</v>
      </c>
      <c r="M286" s="9">
        <v>926.66700000000003</v>
      </c>
      <c r="N286" s="9">
        <v>441.33300000000003</v>
      </c>
      <c r="P286" s="9">
        <v>841.33299999999997</v>
      </c>
      <c r="Q286" s="9">
        <v>410.66699999999997</v>
      </c>
      <c r="S286" s="4">
        <f t="shared" si="220"/>
        <v>64.803309530935991</v>
      </c>
      <c r="T286" s="4">
        <f t="shared" si="221"/>
        <v>28.50586508174057</v>
      </c>
      <c r="V286" s="4">
        <f t="shared" si="222"/>
        <v>62.902966035261763</v>
      </c>
      <c r="W286" s="4">
        <f t="shared" si="223"/>
        <v>26.225395875201322</v>
      </c>
      <c r="Y286" s="4" t="str">
        <f t="shared" si="224"/>
        <v>nan</v>
      </c>
      <c r="Z286" s="4" t="str">
        <f t="shared" si="225"/>
        <v>nan</v>
      </c>
      <c r="AB286" s="4">
        <f t="shared" si="226"/>
        <v>66.038611194253221</v>
      </c>
      <c r="AC286" s="4">
        <f t="shared" si="227"/>
        <v>31.451447385299527</v>
      </c>
      <c r="AE286" s="4">
        <f t="shared" si="228"/>
        <v>59.95731246704009</v>
      </c>
      <c r="AF286" s="4">
        <f t="shared" si="229"/>
        <v>29.266045238807884</v>
      </c>
      <c r="AH286" s="37">
        <f t="shared" si="230"/>
        <v>2.9684752320888736</v>
      </c>
      <c r="AI286" s="37">
        <f t="shared" si="231"/>
        <v>3.1941235584169263</v>
      </c>
      <c r="AJ286" s="37">
        <f t="shared" si="232"/>
        <v>4.9052585471600345</v>
      </c>
      <c r="AL286" s="20">
        <v>0.10400000000000001</v>
      </c>
      <c r="AM286" s="37">
        <f t="shared" si="233"/>
        <v>50.195133371258258</v>
      </c>
      <c r="AN286" s="37" t="str">
        <f t="shared" si="234"/>
        <v>nan</v>
      </c>
      <c r="AO286" s="37">
        <f t="shared" si="235"/>
        <v>50.195133371258258</v>
      </c>
      <c r="AP286" s="37">
        <f t="shared" si="236"/>
        <v>67.248072951854667</v>
      </c>
      <c r="AQ286" s="37">
        <f t="shared" si="237"/>
        <v>-8.9152010737108878</v>
      </c>
      <c r="AS286" s="19">
        <v>0.10400000000000001</v>
      </c>
      <c r="AT286" s="4">
        <f t="shared" si="238"/>
        <v>50.195133371258258</v>
      </c>
      <c r="AU286" s="11">
        <v>49.643713329751414</v>
      </c>
      <c r="AV286" s="11">
        <v>-2768.2834260398326</v>
      </c>
      <c r="AW286" s="11">
        <v>-49026.540076948993</v>
      </c>
      <c r="AX286" s="4">
        <f t="shared" si="241"/>
        <v>-48.315660412784013</v>
      </c>
      <c r="AY286" s="4">
        <f t="shared" si="242"/>
        <v>-855.67454520371427</v>
      </c>
      <c r="BA286" s="4">
        <f t="shared" si="239"/>
        <v>67.248072951854667</v>
      </c>
      <c r="BB286" s="11">
        <v>66.506548014147114</v>
      </c>
      <c r="BC286" s="11">
        <v>-3039.5894128092509</v>
      </c>
      <c r="BD286" s="11">
        <v>-133147.74243217747</v>
      </c>
      <c r="BE286" s="4">
        <f t="shared" si="243"/>
        <v>-53.050843162282533</v>
      </c>
      <c r="BF286" s="4">
        <f t="shared" si="244"/>
        <v>-2323.86649703886</v>
      </c>
      <c r="BH286" s="4">
        <f t="shared" si="240"/>
        <v>-8.9152010737108878</v>
      </c>
      <c r="BI286" s="11">
        <v>-8.3208962631533296</v>
      </c>
      <c r="BJ286" s="11">
        <v>-502.60215097097932</v>
      </c>
      <c r="BK286" s="11">
        <v>-88341.88031655275</v>
      </c>
      <c r="BL286" s="4">
        <f t="shared" si="245"/>
        <v>-8.7720623620492049</v>
      </c>
      <c r="BM286" s="4">
        <f t="shared" si="246"/>
        <v>-1541.8566789266163</v>
      </c>
      <c r="BN286" s="4">
        <f t="shared" si="247"/>
        <v>33.499931052831997</v>
      </c>
      <c r="BO286" s="4">
        <f t="shared" si="248"/>
        <v>-1.2319434864623663E-2</v>
      </c>
      <c r="BP286" s="4">
        <f t="shared" si="249"/>
        <v>3.4160422828954946</v>
      </c>
    </row>
    <row r="287" spans="1:68" x14ac:dyDescent="0.3">
      <c r="A287" s="9">
        <v>11</v>
      </c>
      <c r="B287" s="9" t="s">
        <v>338</v>
      </c>
      <c r="C287" s="9">
        <v>15</v>
      </c>
      <c r="D287" s="9">
        <v>901.33299999999997</v>
      </c>
      <c r="E287" s="9">
        <v>397.33300000000003</v>
      </c>
      <c r="J287" s="9">
        <v>917.33299999999997</v>
      </c>
      <c r="K287" s="9">
        <v>357.33300000000003</v>
      </c>
      <c r="P287" s="9">
        <v>845.33299999999997</v>
      </c>
      <c r="Q287" s="9">
        <v>412</v>
      </c>
      <c r="S287" s="4">
        <f t="shared" si="220"/>
        <v>64.233192229301181</v>
      </c>
      <c r="T287" s="4">
        <f t="shared" si="221"/>
        <v>28.315802226308065</v>
      </c>
      <c r="V287" s="4" t="str">
        <f t="shared" si="222"/>
        <v>nan</v>
      </c>
      <c r="W287" s="4" t="str">
        <f t="shared" si="223"/>
        <v>nan</v>
      </c>
      <c r="Y287" s="4">
        <f t="shared" si="224"/>
        <v>65.3734268325708</v>
      </c>
      <c r="Z287" s="4">
        <f t="shared" si="225"/>
        <v>25.465215718134008</v>
      </c>
      <c r="AB287" s="4" t="str">
        <f t="shared" si="226"/>
        <v>nan</v>
      </c>
      <c r="AC287" s="4" t="str">
        <f t="shared" si="227"/>
        <v>nan</v>
      </c>
      <c r="AE287" s="4">
        <f t="shared" si="228"/>
        <v>60.242371117857502</v>
      </c>
      <c r="AF287" s="4">
        <f t="shared" si="229"/>
        <v>29.361041034192787</v>
      </c>
      <c r="AH287" s="37"/>
      <c r="AI287" s="37"/>
      <c r="AJ287" s="37">
        <f t="shared" si="232"/>
        <v>4.1254305604449151</v>
      </c>
      <c r="AL287" s="20">
        <v>0.112</v>
      </c>
      <c r="AM287" s="37" t="str">
        <f t="shared" si="233"/>
        <v>nan</v>
      </c>
      <c r="AN287" s="37">
        <f t="shared" si="234"/>
        <v>-68.198590513648256</v>
      </c>
      <c r="AO287" s="37">
        <f t="shared" si="235"/>
        <v>25.261409486351738</v>
      </c>
      <c r="AP287" s="37"/>
      <c r="AQ287" s="37">
        <f t="shared" si="237"/>
        <v>-14.676712291193889</v>
      </c>
      <c r="AS287" s="19">
        <v>0.112</v>
      </c>
      <c r="AT287" s="4">
        <f t="shared" si="238"/>
        <v>25.261409486351738</v>
      </c>
      <c r="AU287" s="11">
        <v>26.081111837650628</v>
      </c>
      <c r="AV287" s="11">
        <v>-2630.8716672980645</v>
      </c>
      <c r="AW287" s="11">
        <v>70823.64629784711</v>
      </c>
      <c r="AX287" s="4">
        <f t="shared" si="241"/>
        <v>-45.917372791784054</v>
      </c>
      <c r="AY287" s="4">
        <f t="shared" si="242"/>
        <v>1236.1058161653248</v>
      </c>
      <c r="BA287" s="4">
        <f>AVERAGE(BA286,BA288)</f>
        <v>37.868686332503117</v>
      </c>
      <c r="BH287" s="4">
        <f t="shared" si="240"/>
        <v>-14.676712291193889</v>
      </c>
      <c r="BI287" s="11">
        <v>-15.325184183740507</v>
      </c>
      <c r="BJ287" s="11">
        <v>-1374.6864603862707</v>
      </c>
      <c r="BK287" s="11">
        <v>-102043.05520081725</v>
      </c>
      <c r="BL287" s="4">
        <f t="shared" si="245"/>
        <v>-23.992804916327025</v>
      </c>
      <c r="BM287" s="4">
        <f t="shared" si="246"/>
        <v>-1780.987292048585</v>
      </c>
      <c r="BN287" s="4">
        <f t="shared" si="247"/>
        <v>40.61608224674255</v>
      </c>
      <c r="BO287" s="4">
        <f t="shared" si="248"/>
        <v>-1.4230088463468194E-2</v>
      </c>
      <c r="BP287" s="4">
        <f t="shared" si="249"/>
        <v>4.1416877575544842</v>
      </c>
    </row>
    <row r="288" spans="1:68" x14ac:dyDescent="0.3">
      <c r="A288" s="9">
        <v>18</v>
      </c>
      <c r="B288" s="9" t="s">
        <v>345</v>
      </c>
      <c r="C288" s="9">
        <v>16</v>
      </c>
      <c r="D288" s="9">
        <v>902</v>
      </c>
      <c r="E288" s="9">
        <v>394</v>
      </c>
      <c r="J288" s="9">
        <v>906</v>
      </c>
      <c r="K288" s="9">
        <v>351.33300000000003</v>
      </c>
      <c r="M288" s="9">
        <v>946.66700000000003</v>
      </c>
      <c r="N288" s="9">
        <v>400.66699999999997</v>
      </c>
      <c r="P288" s="9">
        <v>852</v>
      </c>
      <c r="Q288" s="9">
        <v>421.33300000000003</v>
      </c>
      <c r="S288" s="4">
        <f t="shared" si="220"/>
        <v>64.28072575932498</v>
      </c>
      <c r="T288" s="4">
        <f t="shared" si="221"/>
        <v>28.078277105514459</v>
      </c>
      <c r="V288" s="4" t="str">
        <f t="shared" si="222"/>
        <v>nan</v>
      </c>
      <c r="W288" s="4" t="str">
        <f t="shared" si="223"/>
        <v>nan</v>
      </c>
      <c r="Y288" s="4">
        <f t="shared" si="224"/>
        <v>64.565784410142385</v>
      </c>
      <c r="Z288" s="4">
        <f t="shared" si="225"/>
        <v>25.037627741907901</v>
      </c>
      <c r="AB288" s="4">
        <f t="shared" si="226"/>
        <v>67.463904448340244</v>
      </c>
      <c r="AC288" s="4">
        <f t="shared" si="227"/>
        <v>28.553398611764369</v>
      </c>
      <c r="AE288" s="4">
        <f t="shared" si="228"/>
        <v>60.717492624107415</v>
      </c>
      <c r="AF288" s="4">
        <f t="shared" si="229"/>
        <v>30.0261541312125</v>
      </c>
      <c r="AH288" s="37"/>
      <c r="AI288" s="37">
        <f t="shared" si="231"/>
        <v>3.2184417055311285</v>
      </c>
      <c r="AJ288" s="37">
        <f t="shared" si="232"/>
        <v>4.0608934094795748</v>
      </c>
      <c r="AL288" s="20">
        <v>0.12</v>
      </c>
      <c r="AM288" s="37" t="str">
        <f t="shared" si="233"/>
        <v>nan</v>
      </c>
      <c r="AN288" s="37">
        <f t="shared" si="234"/>
        <v>-84.644216555888136</v>
      </c>
      <c r="AO288" s="37">
        <f t="shared" si="235"/>
        <v>8.8157834441118581</v>
      </c>
      <c r="AP288" s="37">
        <f t="shared" si="236"/>
        <v>8.4892997131515706</v>
      </c>
      <c r="AQ288" s="37">
        <f t="shared" si="237"/>
        <v>-28.663663023536415</v>
      </c>
      <c r="AS288" s="19">
        <v>0.12</v>
      </c>
      <c r="AT288" s="4">
        <f t="shared" si="238"/>
        <v>8.8157834441118581</v>
      </c>
      <c r="AU288" s="11">
        <v>7.5497646536271965</v>
      </c>
      <c r="AV288" s="11">
        <v>-1635.1050314511958</v>
      </c>
      <c r="AW288" s="11">
        <v>155008.30754195974</v>
      </c>
      <c r="AX288" s="4">
        <f t="shared" si="241"/>
        <v>-28.537966414748801</v>
      </c>
      <c r="AY288" s="4">
        <f t="shared" si="242"/>
        <v>2705.4053345511566</v>
      </c>
      <c r="BA288" s="4">
        <f t="shared" ref="BA288:BA315" si="250">AP288</f>
        <v>8.4892997131515706</v>
      </c>
      <c r="BB288" s="11">
        <v>9.8939185418633837</v>
      </c>
      <c r="BC288" s="11">
        <v>-2340.0926664880308</v>
      </c>
      <c r="BD288" s="11">
        <v>225175.96771251832</v>
      </c>
      <c r="BE288" s="4">
        <f t="shared" si="243"/>
        <v>-40.842321831989707</v>
      </c>
      <c r="BF288" s="4">
        <f t="shared" si="244"/>
        <v>3930.0620329478897</v>
      </c>
      <c r="BH288" s="4">
        <f t="shared" si="240"/>
        <v>-28.663663023536415</v>
      </c>
      <c r="BI288" s="11">
        <v>-30.315880674039313</v>
      </c>
      <c r="BJ288" s="11">
        <v>-2135.2911117326162</v>
      </c>
      <c r="BK288" s="11">
        <v>-44988.146145571256</v>
      </c>
      <c r="BL288" s="4">
        <f t="shared" si="245"/>
        <v>-37.267860388304271</v>
      </c>
      <c r="BM288" s="4">
        <f t="shared" si="246"/>
        <v>-785.19127460861478</v>
      </c>
      <c r="BN288" s="4">
        <f t="shared" si="247"/>
        <v>34.62187406607886</v>
      </c>
      <c r="BO288" s="4">
        <f t="shared" si="248"/>
        <v>-6.2736782841228316E-3</v>
      </c>
      <c r="BP288" s="4">
        <f t="shared" si="249"/>
        <v>3.5304486309624843</v>
      </c>
    </row>
    <row r="289" spans="1:68" x14ac:dyDescent="0.3">
      <c r="A289" s="9">
        <v>36</v>
      </c>
      <c r="B289" s="9" t="s">
        <v>363</v>
      </c>
      <c r="C289" s="9">
        <v>17</v>
      </c>
      <c r="D289" s="9">
        <v>896.66700000000003</v>
      </c>
      <c r="E289" s="9">
        <v>390.66699999999997</v>
      </c>
      <c r="J289" s="9">
        <v>896.66700000000003</v>
      </c>
      <c r="K289" s="9">
        <v>348</v>
      </c>
      <c r="M289" s="9">
        <v>944</v>
      </c>
      <c r="N289" s="9">
        <v>388.66699999999997</v>
      </c>
      <c r="P289" s="9">
        <v>859.33299999999997</v>
      </c>
      <c r="Q289" s="9">
        <v>436</v>
      </c>
      <c r="S289" s="4">
        <f t="shared" si="220"/>
        <v>63.900671313122679</v>
      </c>
      <c r="T289" s="4">
        <f t="shared" si="221"/>
        <v>27.840751984720857</v>
      </c>
      <c r="V289" s="4" t="str">
        <f t="shared" si="222"/>
        <v>nan</v>
      </c>
      <c r="W289" s="4" t="str">
        <f t="shared" si="223"/>
        <v>nan</v>
      </c>
      <c r="Y289" s="4">
        <f t="shared" si="224"/>
        <v>63.900671313122679</v>
      </c>
      <c r="Z289" s="4">
        <f t="shared" si="225"/>
        <v>24.800102621114295</v>
      </c>
      <c r="AB289" s="4">
        <f t="shared" si="226"/>
        <v>67.273841592907743</v>
      </c>
      <c r="AC289" s="4">
        <f t="shared" si="227"/>
        <v>27.698222659312151</v>
      </c>
      <c r="AE289" s="4">
        <f t="shared" si="228"/>
        <v>61.240076395718418</v>
      </c>
      <c r="AF289" s="4">
        <f t="shared" si="229"/>
        <v>31.071392939097219</v>
      </c>
      <c r="AH289" s="37"/>
      <c r="AI289" s="37">
        <f t="shared" si="231"/>
        <v>3.3761801410805545</v>
      </c>
      <c r="AJ289" s="37">
        <f t="shared" si="232"/>
        <v>4.1851889193453617</v>
      </c>
      <c r="AL289" s="20">
        <v>0.128</v>
      </c>
      <c r="AM289" s="37" t="str">
        <f t="shared" si="233"/>
        <v>nan</v>
      </c>
      <c r="AN289" s="37">
        <f t="shared" si="234"/>
        <v>89.998115672915802</v>
      </c>
      <c r="AO289" s="37">
        <f t="shared" si="235"/>
        <v>-3.4618843270841921</v>
      </c>
      <c r="AP289" s="37">
        <f t="shared" si="236"/>
        <v>-2.4195262353243954</v>
      </c>
      <c r="AQ289" s="37">
        <f t="shared" si="237"/>
        <v>-50.5268313398985</v>
      </c>
      <c r="AS289" s="19">
        <v>0.128</v>
      </c>
      <c r="AT289" s="4">
        <f t="shared" si="238"/>
        <v>-3.4618843270841921</v>
      </c>
      <c r="AU289" s="11">
        <v>-8.0569908181649996E-2</v>
      </c>
      <c r="AV289" s="11">
        <v>-150.73862882671588</v>
      </c>
      <c r="AW289" s="11">
        <v>180046.96287344943</v>
      </c>
      <c r="AX289" s="4">
        <f t="shared" si="241"/>
        <v>-2.6308853829678291</v>
      </c>
      <c r="AY289" s="4">
        <f t="shared" si="242"/>
        <v>3142.412310357684</v>
      </c>
      <c r="BA289" s="4">
        <f t="shared" si="250"/>
        <v>-2.4195262353243954</v>
      </c>
      <c r="BB289" s="11">
        <v>-0.45906153867750632</v>
      </c>
      <c r="BC289" s="11">
        <v>64.526480566830529</v>
      </c>
      <c r="BD289" s="11">
        <v>286656.36650293111</v>
      </c>
      <c r="BE289" s="4">
        <f t="shared" si="243"/>
        <v>1.1261995406153298</v>
      </c>
      <c r="BF289" s="4">
        <f t="shared" si="244"/>
        <v>5003.0974172797323</v>
      </c>
      <c r="BH289" s="4">
        <f t="shared" si="240"/>
        <v>-50.5268313398985</v>
      </c>
      <c r="BI289" s="11">
        <v>-49.489843594196529</v>
      </c>
      <c r="BJ289" s="11">
        <v>-2094.4968329045673</v>
      </c>
      <c r="BK289" s="11">
        <v>64926.735487838749</v>
      </c>
      <c r="BL289" s="4">
        <f t="shared" si="245"/>
        <v>-36.555865906778209</v>
      </c>
      <c r="BM289" s="4">
        <f t="shared" si="246"/>
        <v>1133.1853068342332</v>
      </c>
      <c r="BN289" s="4">
        <f t="shared" si="247"/>
        <v>38.020792678115178</v>
      </c>
      <c r="BO289" s="4">
        <f t="shared" si="248"/>
        <v>9.0541506016055227E-3</v>
      </c>
      <c r="BP289" s="4">
        <f t="shared" si="249"/>
        <v>3.8770418724985736</v>
      </c>
    </row>
    <row r="290" spans="1:68" x14ac:dyDescent="0.3">
      <c r="A290" s="9">
        <v>28</v>
      </c>
      <c r="B290" s="9" t="s">
        <v>355</v>
      </c>
      <c r="C290" s="9">
        <v>18</v>
      </c>
      <c r="D290" s="9">
        <v>899.33299999999997</v>
      </c>
      <c r="E290" s="9">
        <v>382.66699999999997</v>
      </c>
      <c r="J290" s="9">
        <v>902.66700000000003</v>
      </c>
      <c r="K290" s="9">
        <v>346.66699999999997</v>
      </c>
      <c r="M290" s="9">
        <v>940.66700000000003</v>
      </c>
      <c r="N290" s="9">
        <v>390.66699999999997</v>
      </c>
      <c r="P290" s="9">
        <v>869.33299999999997</v>
      </c>
      <c r="Q290" s="9">
        <v>446.66699999999997</v>
      </c>
      <c r="S290" s="4">
        <f t="shared" si="220"/>
        <v>64.090662903892479</v>
      </c>
      <c r="T290" s="4">
        <f t="shared" si="221"/>
        <v>27.270634683086044</v>
      </c>
      <c r="V290" s="4" t="str">
        <f t="shared" si="222"/>
        <v>nan</v>
      </c>
      <c r="W290" s="4" t="str">
        <f t="shared" si="223"/>
        <v>nan</v>
      </c>
      <c r="Y290" s="4">
        <f t="shared" si="224"/>
        <v>64.328259289348793</v>
      </c>
      <c r="Z290" s="4">
        <f t="shared" si="225"/>
        <v>24.705106825729391</v>
      </c>
      <c r="AB290" s="4">
        <f t="shared" si="226"/>
        <v>67.036316472114137</v>
      </c>
      <c r="AC290" s="4">
        <f t="shared" si="227"/>
        <v>27.840751984720857</v>
      </c>
      <c r="AE290" s="4">
        <f t="shared" si="228"/>
        <v>61.95272302276193</v>
      </c>
      <c r="AF290" s="4">
        <f t="shared" si="229"/>
        <v>31.831573096164536</v>
      </c>
      <c r="AH290" s="37"/>
      <c r="AI290" s="37">
        <f t="shared" si="231"/>
        <v>3.0003180967358025</v>
      </c>
      <c r="AJ290" s="37">
        <f t="shared" si="232"/>
        <v>5.0371565533764642</v>
      </c>
      <c r="AL290" s="20">
        <v>0.13600000000000001</v>
      </c>
      <c r="AM290" s="37" t="str">
        <f t="shared" si="233"/>
        <v>nan</v>
      </c>
      <c r="AN290" s="37">
        <f t="shared" si="234"/>
        <v>-84.708866782784568</v>
      </c>
      <c r="AO290" s="37">
        <f t="shared" si="235"/>
        <v>8.7511332172154255</v>
      </c>
      <c r="AP290" s="37">
        <f t="shared" si="236"/>
        <v>10.953890241526452</v>
      </c>
      <c r="AQ290" s="37">
        <f t="shared" si="237"/>
        <v>-64.885165113855379</v>
      </c>
      <c r="AS290" s="19">
        <v>0.13600000000000001</v>
      </c>
      <c r="AT290" s="4">
        <f t="shared" si="238"/>
        <v>8.7511332172154255</v>
      </c>
      <c r="AU290" s="11">
        <v>5.1379464778445314</v>
      </c>
      <c r="AV290" s="11">
        <v>1245.6465113523443</v>
      </c>
      <c r="AW290" s="11">
        <v>128953.04507214366</v>
      </c>
      <c r="AX290" s="4">
        <f t="shared" si="241"/>
        <v>21.740632939079333</v>
      </c>
      <c r="AY290" s="4">
        <f t="shared" si="242"/>
        <v>2250.6552169815559</v>
      </c>
      <c r="BA290" s="4">
        <f t="shared" si="250"/>
        <v>10.953890241526452</v>
      </c>
      <c r="BB290" s="11">
        <v>10.926342279970166</v>
      </c>
      <c r="BC290" s="11">
        <v>2246.4094154060163</v>
      </c>
      <c r="BD290" s="11">
        <v>175863.12330071008</v>
      </c>
      <c r="BE290" s="4">
        <f t="shared" si="243"/>
        <v>39.207240646636016</v>
      </c>
      <c r="BF290" s="4">
        <f t="shared" si="244"/>
        <v>3069.3905344381492</v>
      </c>
      <c r="BH290" s="4">
        <f t="shared" si="240"/>
        <v>-64.885165113855379</v>
      </c>
      <c r="BI290" s="11">
        <v>-63.827831592244571</v>
      </c>
      <c r="BJ290" s="11">
        <v>-1096.4632945855249</v>
      </c>
      <c r="BK290" s="11">
        <v>145249.00538221758</v>
      </c>
      <c r="BL290" s="4">
        <f t="shared" si="245"/>
        <v>-19.136894617781923</v>
      </c>
      <c r="BM290" s="4">
        <f t="shared" si="246"/>
        <v>2535.0733791666621</v>
      </c>
      <c r="BN290" s="4">
        <f t="shared" si="247"/>
        <v>55.582145771633584</v>
      </c>
      <c r="BO290" s="4">
        <f t="shared" si="248"/>
        <v>2.025523629954163E-2</v>
      </c>
      <c r="BP290" s="4">
        <f t="shared" si="249"/>
        <v>5.6678015196664155</v>
      </c>
    </row>
    <row r="291" spans="1:68" x14ac:dyDescent="0.3">
      <c r="A291" s="9">
        <v>46</v>
      </c>
      <c r="B291" s="9" t="s">
        <v>373</v>
      </c>
      <c r="C291" s="9">
        <v>19</v>
      </c>
      <c r="D291" s="9">
        <v>902.66700000000003</v>
      </c>
      <c r="E291" s="9">
        <v>377.33300000000003</v>
      </c>
      <c r="G291" s="9">
        <v>872</v>
      </c>
      <c r="H291" s="9">
        <v>369.33300000000003</v>
      </c>
      <c r="J291" s="9">
        <v>920</v>
      </c>
      <c r="K291" s="9">
        <v>348.66699999999997</v>
      </c>
      <c r="M291" s="9">
        <v>938.66700000000003</v>
      </c>
      <c r="N291" s="9">
        <v>402</v>
      </c>
      <c r="P291" s="9">
        <v>874</v>
      </c>
      <c r="Q291" s="9">
        <v>446</v>
      </c>
      <c r="S291" s="4">
        <f t="shared" si="220"/>
        <v>64.328259289348793</v>
      </c>
      <c r="T291" s="4">
        <f t="shared" si="221"/>
        <v>26.890508972221038</v>
      </c>
      <c r="V291" s="4">
        <f t="shared" si="222"/>
        <v>62.142785878194438</v>
      </c>
      <c r="W291" s="4">
        <f t="shared" si="223"/>
        <v>26.320391670586226</v>
      </c>
      <c r="Y291" s="4">
        <f t="shared" si="224"/>
        <v>65.563489688003315</v>
      </c>
      <c r="Z291" s="4">
        <f t="shared" si="225"/>
        <v>24.847636151138097</v>
      </c>
      <c r="AB291" s="4">
        <f t="shared" si="226"/>
        <v>66.893787146705435</v>
      </c>
      <c r="AC291" s="4">
        <f t="shared" si="227"/>
        <v>28.648394407149272</v>
      </c>
      <c r="AE291" s="4">
        <f t="shared" si="228"/>
        <v>62.28531520360314</v>
      </c>
      <c r="AF291" s="4">
        <f t="shared" si="229"/>
        <v>31.784039566140734</v>
      </c>
      <c r="AH291" s="37">
        <f t="shared" si="230"/>
        <v>2.2586119118799521</v>
      </c>
      <c r="AI291" s="37">
        <f t="shared" si="231"/>
        <v>3.109999097942922</v>
      </c>
      <c r="AJ291" s="37">
        <f t="shared" si="232"/>
        <v>5.3028541570659087</v>
      </c>
      <c r="AL291" s="20">
        <v>0.14400000000000002</v>
      </c>
      <c r="AM291" s="37">
        <f t="shared" si="233"/>
        <v>14.620721877490691</v>
      </c>
      <c r="AN291" s="37">
        <f t="shared" si="234"/>
        <v>-58.840593378100763</v>
      </c>
      <c r="AO291" s="37">
        <f t="shared" si="235"/>
        <v>14.620721877490691</v>
      </c>
      <c r="AP291" s="37">
        <f t="shared" si="236"/>
        <v>34.418725501079116</v>
      </c>
      <c r="AQ291" s="37">
        <f t="shared" si="237"/>
        <v>-67.340509987340837</v>
      </c>
      <c r="AS291" s="19">
        <v>0.14400000000000002</v>
      </c>
      <c r="AT291" s="4">
        <f t="shared" si="238"/>
        <v>14.620721877490691</v>
      </c>
      <c r="AU291" s="11">
        <v>19.849775220096411</v>
      </c>
      <c r="AV291" s="11">
        <v>1912.5101903266386</v>
      </c>
      <c r="AW291" s="11">
        <v>15726.696293192374</v>
      </c>
      <c r="AX291" s="4">
        <f t="shared" si="241"/>
        <v>33.37959979914325</v>
      </c>
      <c r="AY291" s="4">
        <f t="shared" si="242"/>
        <v>274.48263077739443</v>
      </c>
      <c r="BA291" s="4">
        <f t="shared" si="250"/>
        <v>34.418725501079116</v>
      </c>
      <c r="BB291" s="11">
        <v>35.483490814998305</v>
      </c>
      <c r="BC291" s="11">
        <v>2878.336587026994</v>
      </c>
      <c r="BD291" s="11">
        <v>-28433.415276865311</v>
      </c>
      <c r="BE291" s="4">
        <f t="shared" si="243"/>
        <v>50.236450424237347</v>
      </c>
      <c r="BF291" s="4">
        <f t="shared" si="244"/>
        <v>-496.25671416815487</v>
      </c>
      <c r="BH291" s="4">
        <f t="shared" si="240"/>
        <v>-67.340509987340837</v>
      </c>
      <c r="BI291" s="11">
        <v>-67.033257140832319</v>
      </c>
      <c r="BJ291" s="11">
        <v>229.48736359423492</v>
      </c>
      <c r="BK291" s="11">
        <v>142316.86104704539</v>
      </c>
      <c r="BL291" s="4">
        <f t="shared" si="245"/>
        <v>4.005310086440768</v>
      </c>
      <c r="BM291" s="4">
        <f t="shared" si="246"/>
        <v>2483.897806374207</v>
      </c>
      <c r="BN291" s="4">
        <f t="shared" si="247"/>
        <v>53.901706578858459</v>
      </c>
      <c r="BO291" s="4">
        <f t="shared" si="248"/>
        <v>1.9846343472929913E-2</v>
      </c>
      <c r="BP291" s="4">
        <f t="shared" si="249"/>
        <v>5.4964444106830728</v>
      </c>
    </row>
    <row r="292" spans="1:68" x14ac:dyDescent="0.3">
      <c r="A292" s="9">
        <v>50</v>
      </c>
      <c r="B292" s="9" t="s">
        <v>377</v>
      </c>
      <c r="C292" s="9">
        <v>20</v>
      </c>
      <c r="D292" s="9">
        <v>910.66700000000003</v>
      </c>
      <c r="E292" s="9">
        <v>373.33300000000003</v>
      </c>
      <c r="G292" s="9">
        <v>886</v>
      </c>
      <c r="H292" s="9">
        <v>352</v>
      </c>
      <c r="J292" s="9">
        <v>933.33299999999997</v>
      </c>
      <c r="K292" s="9">
        <v>353.33300000000003</v>
      </c>
      <c r="M292" s="9">
        <v>933.33299999999997</v>
      </c>
      <c r="N292" s="9">
        <v>413.33300000000003</v>
      </c>
      <c r="P292" s="9">
        <v>870.66700000000003</v>
      </c>
      <c r="Q292" s="9">
        <v>441.33300000000003</v>
      </c>
      <c r="S292" s="4">
        <f t="shared" si="220"/>
        <v>64.898376590983602</v>
      </c>
      <c r="T292" s="4">
        <f t="shared" si="221"/>
        <v>26.60545032140363</v>
      </c>
      <c r="V292" s="4">
        <f t="shared" si="222"/>
        <v>63.140491156055361</v>
      </c>
      <c r="W292" s="4">
        <f t="shared" si="223"/>
        <v>25.0851612719317</v>
      </c>
      <c r="Y292" s="4">
        <f t="shared" si="224"/>
        <v>66.513661435840419</v>
      </c>
      <c r="Z292" s="4">
        <f t="shared" si="225"/>
        <v>25.180157067316603</v>
      </c>
      <c r="AB292" s="4">
        <f t="shared" si="226"/>
        <v>66.513661435840419</v>
      </c>
      <c r="AC292" s="4">
        <f t="shared" si="227"/>
        <v>29.456036829577688</v>
      </c>
      <c r="AE292" s="4">
        <f t="shared" si="228"/>
        <v>62.047790082809541</v>
      </c>
      <c r="AF292" s="4">
        <f t="shared" si="229"/>
        <v>31.451447385299527</v>
      </c>
      <c r="AH292" s="37">
        <f t="shared" si="230"/>
        <v>2.3240998249380591</v>
      </c>
      <c r="AI292" s="37">
        <f t="shared" si="231"/>
        <v>3.2764292408974858</v>
      </c>
      <c r="AJ292" s="37">
        <f t="shared" si="232"/>
        <v>5.6222354080802805</v>
      </c>
      <c r="AL292" s="20">
        <v>0.152</v>
      </c>
      <c r="AM292" s="37">
        <f t="shared" si="233"/>
        <v>40.854550223656226</v>
      </c>
      <c r="AN292" s="37">
        <f t="shared" si="234"/>
        <v>-41.424501666739559</v>
      </c>
      <c r="AO292" s="37">
        <f t="shared" si="235"/>
        <v>40.854550223656226</v>
      </c>
      <c r="AP292" s="37">
        <f t="shared" si="236"/>
        <v>60.461940568732011</v>
      </c>
      <c r="AQ292" s="37">
        <f t="shared" si="237"/>
        <v>-59.534455080540084</v>
      </c>
      <c r="AS292" s="19">
        <v>0.152</v>
      </c>
      <c r="AT292" s="4">
        <f t="shared" si="238"/>
        <v>40.854550223656226</v>
      </c>
      <c r="AU292" s="11">
        <v>35.738110976500501</v>
      </c>
      <c r="AV292" s="11">
        <v>1497.2736639950701</v>
      </c>
      <c r="AW292" s="11">
        <v>-91788.020274193128</v>
      </c>
      <c r="AX292" s="4">
        <f t="shared" si="241"/>
        <v>26.132355240113249</v>
      </c>
      <c r="AY292" s="4">
        <f t="shared" si="242"/>
        <v>-1602.0031676719789</v>
      </c>
      <c r="BA292" s="4">
        <f t="shared" si="250"/>
        <v>60.461940568732011</v>
      </c>
      <c r="BB292" s="11">
        <v>56.979729859820502</v>
      </c>
      <c r="BC292" s="11">
        <v>1791.4747493679351</v>
      </c>
      <c r="BD292" s="11">
        <v>-167911.95565511583</v>
      </c>
      <c r="BE292" s="4">
        <f t="shared" si="243"/>
        <v>31.267132842810671</v>
      </c>
      <c r="BF292" s="4">
        <f t="shared" si="244"/>
        <v>-2930.6164796444841</v>
      </c>
      <c r="BH292" s="4">
        <f t="shared" si="240"/>
        <v>-59.534455080540084</v>
      </c>
      <c r="BI292" s="11">
        <v>-60.156033600335775</v>
      </c>
      <c r="BJ292" s="11">
        <v>1180.606590322212</v>
      </c>
      <c r="BK292" s="11">
        <v>82181.850363253994</v>
      </c>
      <c r="BL292" s="4">
        <f t="shared" si="245"/>
        <v>20.60547217186642</v>
      </c>
      <c r="BM292" s="4">
        <f t="shared" si="246"/>
        <v>1434.3438742200804</v>
      </c>
      <c r="BN292" s="4">
        <f t="shared" si="247"/>
        <v>32.460292869426539</v>
      </c>
      <c r="BO292" s="4">
        <f t="shared" si="248"/>
        <v>1.1460407555018442E-2</v>
      </c>
      <c r="BP292" s="4">
        <f t="shared" si="249"/>
        <v>3.3100286917682533</v>
      </c>
    </row>
    <row r="293" spans="1:68" x14ac:dyDescent="0.3">
      <c r="A293" s="9">
        <v>47</v>
      </c>
      <c r="B293" s="9" t="s">
        <v>374</v>
      </c>
      <c r="C293" s="9">
        <v>21</v>
      </c>
      <c r="D293" s="9">
        <v>914.66700000000003</v>
      </c>
      <c r="E293" s="9">
        <v>376</v>
      </c>
      <c r="G293" s="9">
        <v>888</v>
      </c>
      <c r="H293" s="9">
        <v>351.33300000000003</v>
      </c>
      <c r="J293" s="9">
        <v>937.33299999999997</v>
      </c>
      <c r="K293" s="9">
        <v>359.33300000000003</v>
      </c>
      <c r="M293" s="9">
        <v>935.33299999999997</v>
      </c>
      <c r="N293" s="9">
        <v>420</v>
      </c>
      <c r="P293" s="9">
        <v>864</v>
      </c>
      <c r="Q293" s="9">
        <v>433.33300000000003</v>
      </c>
      <c r="S293" s="4">
        <f t="shared" si="220"/>
        <v>65.183435241801007</v>
      </c>
      <c r="T293" s="4">
        <f t="shared" si="221"/>
        <v>26.795513176836135</v>
      </c>
      <c r="V293" s="4">
        <f t="shared" si="222"/>
        <v>63.283020481464064</v>
      </c>
      <c r="W293" s="4">
        <f t="shared" si="223"/>
        <v>25.037627741907901</v>
      </c>
      <c r="Y293" s="4">
        <f t="shared" si="224"/>
        <v>66.798720086657823</v>
      </c>
      <c r="Z293" s="4">
        <f t="shared" si="225"/>
        <v>25.60774504354271</v>
      </c>
      <c r="AB293" s="4">
        <f t="shared" si="226"/>
        <v>66.656190761249121</v>
      </c>
      <c r="AC293" s="4">
        <f t="shared" si="227"/>
        <v>29.931158335827597</v>
      </c>
      <c r="AE293" s="4">
        <f t="shared" si="228"/>
        <v>61.572668576559629</v>
      </c>
      <c r="AF293" s="4">
        <f t="shared" si="229"/>
        <v>30.881330083664718</v>
      </c>
      <c r="AH293" s="37">
        <f t="shared" si="230"/>
        <v>2.5887714197354983</v>
      </c>
      <c r="AI293" s="37">
        <f t="shared" si="231"/>
        <v>3.4642862732706536</v>
      </c>
      <c r="AJ293" s="37">
        <f t="shared" si="232"/>
        <v>5.4526631756367117</v>
      </c>
      <c r="AL293" s="20">
        <v>0.16</v>
      </c>
      <c r="AM293" s="37">
        <f t="shared" si="233"/>
        <v>42.768854338602132</v>
      </c>
      <c r="AN293" s="37">
        <f t="shared" si="234"/>
        <v>-36.328177132238054</v>
      </c>
      <c r="AO293" s="37">
        <f t="shared" si="235"/>
        <v>42.768854338602132</v>
      </c>
      <c r="AP293" s="37">
        <f t="shared" si="236"/>
        <v>64.84140930147754</v>
      </c>
      <c r="AQ293" s="37">
        <f t="shared" si="237"/>
        <v>-48.531942248641698</v>
      </c>
      <c r="AS293" s="19">
        <v>0.16</v>
      </c>
      <c r="AT293" s="4">
        <f t="shared" si="238"/>
        <v>42.768854338602132</v>
      </c>
      <c r="AU293" s="11">
        <v>43.806154981884461</v>
      </c>
      <c r="AV293" s="11">
        <v>443.90179618439629</v>
      </c>
      <c r="AW293" s="11">
        <v>-110171.32643339426</v>
      </c>
      <c r="AX293" s="4">
        <f t="shared" si="241"/>
        <v>7.747547898934517</v>
      </c>
      <c r="AY293" s="4">
        <f t="shared" si="242"/>
        <v>-1922.8523875521917</v>
      </c>
      <c r="BA293" s="4">
        <f t="shared" si="250"/>
        <v>64.84140930147754</v>
      </c>
      <c r="BB293" s="11">
        <v>64.14708816633302</v>
      </c>
      <c r="BC293" s="11">
        <v>191.7451689389016</v>
      </c>
      <c r="BD293" s="11">
        <v>-143116.64691446116</v>
      </c>
      <c r="BE293" s="4">
        <f t="shared" si="243"/>
        <v>3.3465845227765949</v>
      </c>
      <c r="BF293" s="4">
        <f t="shared" si="244"/>
        <v>-2497.8567030715312</v>
      </c>
      <c r="BH293" s="4">
        <f t="shared" si="240"/>
        <v>-48.531942248641698</v>
      </c>
      <c r="BI293" s="11">
        <v>-48.143550798464062</v>
      </c>
      <c r="BJ293" s="11">
        <v>1544.3970318611539</v>
      </c>
      <c r="BK293" s="11">
        <v>17914.89440436495</v>
      </c>
      <c r="BL293" s="4">
        <f t="shared" si="245"/>
        <v>26.954813164004904</v>
      </c>
      <c r="BM293" s="4">
        <f t="shared" si="246"/>
        <v>312.67389250327682</v>
      </c>
      <c r="BN293" s="4">
        <f t="shared" si="247"/>
        <v>17.164374005481704</v>
      </c>
      <c r="BO293" s="4">
        <f t="shared" si="248"/>
        <v>2.4982644011011818E-3</v>
      </c>
      <c r="BP293" s="4">
        <f t="shared" si="249"/>
        <v>1.7502790459385444</v>
      </c>
    </row>
    <row r="294" spans="1:68" x14ac:dyDescent="0.3">
      <c r="A294" s="9">
        <v>62</v>
      </c>
      <c r="B294" s="9" t="s">
        <v>389</v>
      </c>
      <c r="C294" s="9">
        <v>22</v>
      </c>
      <c r="D294" s="9">
        <v>917.33299999999997</v>
      </c>
      <c r="E294" s="9">
        <v>378.66699999999997</v>
      </c>
      <c r="G294" s="9">
        <v>889.33299999999997</v>
      </c>
      <c r="H294" s="9">
        <v>352</v>
      </c>
      <c r="J294" s="9">
        <v>937.33299999999997</v>
      </c>
      <c r="K294" s="9">
        <v>354.66699999999997</v>
      </c>
      <c r="M294" s="9">
        <v>941.33299999999997</v>
      </c>
      <c r="N294" s="9">
        <v>418.66699999999997</v>
      </c>
      <c r="P294" s="9">
        <v>856.66700000000003</v>
      </c>
      <c r="Q294" s="9">
        <v>420.66699999999997</v>
      </c>
      <c r="S294" s="4">
        <f t="shared" si="220"/>
        <v>65.3734268325708</v>
      </c>
      <c r="T294" s="4">
        <f t="shared" si="221"/>
        <v>26.985576032268639</v>
      </c>
      <c r="V294" s="4">
        <f t="shared" si="222"/>
        <v>63.37801627684896</v>
      </c>
      <c r="W294" s="4">
        <f t="shared" si="223"/>
        <v>25.0851612719317</v>
      </c>
      <c r="Y294" s="4">
        <f t="shared" si="224"/>
        <v>66.798720086657823</v>
      </c>
      <c r="Z294" s="4">
        <f t="shared" si="225"/>
        <v>25.275224127364204</v>
      </c>
      <c r="AB294" s="4">
        <f t="shared" si="226"/>
        <v>67.083778737475242</v>
      </c>
      <c r="AC294" s="4">
        <f t="shared" si="227"/>
        <v>29.836162540442697</v>
      </c>
      <c r="AE294" s="4">
        <f t="shared" si="228"/>
        <v>61.050084804948625</v>
      </c>
      <c r="AF294" s="4">
        <f t="shared" si="229"/>
        <v>29.978691865851399</v>
      </c>
      <c r="AH294" s="37">
        <f t="shared" si="230"/>
        <v>2.7555833406363615</v>
      </c>
      <c r="AI294" s="37">
        <f t="shared" si="231"/>
        <v>3.3243265602515977</v>
      </c>
      <c r="AJ294" s="37">
        <f t="shared" si="232"/>
        <v>5.2583294572561767</v>
      </c>
      <c r="AL294" s="20">
        <v>0.16800000000000001</v>
      </c>
      <c r="AM294" s="37">
        <f t="shared" si="233"/>
        <v>43.603176643398143</v>
      </c>
      <c r="AN294" s="37">
        <f t="shared" si="234"/>
        <v>-50.194428907734931</v>
      </c>
      <c r="AO294" s="37">
        <f t="shared" si="235"/>
        <v>43.603176643398143</v>
      </c>
      <c r="AP294" s="37">
        <f t="shared" si="236"/>
        <v>59.036243467926369</v>
      </c>
      <c r="AQ294" s="37">
        <f t="shared" si="237"/>
        <v>-34.695448197431887</v>
      </c>
      <c r="AS294" s="19">
        <v>0.16800000000000001</v>
      </c>
      <c r="AT294" s="4">
        <f t="shared" si="238"/>
        <v>43.603176643398143</v>
      </c>
      <c r="AU294" s="11">
        <v>42.840540052798104</v>
      </c>
      <c r="AV294" s="11">
        <v>-265.46764266495342</v>
      </c>
      <c r="AW294" s="11">
        <v>-41162.161811617574</v>
      </c>
      <c r="AX294" s="4">
        <f t="shared" si="241"/>
        <v>-4.6332844220112115</v>
      </c>
      <c r="AY294" s="4">
        <f t="shared" si="242"/>
        <v>-718.41525085140074</v>
      </c>
      <c r="BA294" s="4">
        <f t="shared" si="250"/>
        <v>59.036243467926369</v>
      </c>
      <c r="BB294" s="11">
        <v>60.047652708561436</v>
      </c>
      <c r="BC294" s="11">
        <v>-498.39171002625903</v>
      </c>
      <c r="BD294" s="11">
        <v>-19077.823711573863</v>
      </c>
      <c r="BE294" s="4">
        <f t="shared" si="243"/>
        <v>-8.6985763046030549</v>
      </c>
      <c r="BF294" s="4">
        <f t="shared" si="244"/>
        <v>-332.97083788200899</v>
      </c>
      <c r="BH294" s="4">
        <f t="shared" si="240"/>
        <v>-34.695448197431887</v>
      </c>
      <c r="BI294" s="11">
        <v>-35.445679916878547</v>
      </c>
      <c r="BJ294" s="11">
        <v>1467.2449144066404</v>
      </c>
      <c r="BK294" s="11">
        <v>-23551.760551526284</v>
      </c>
      <c r="BL294" s="4">
        <f t="shared" si="245"/>
        <v>25.608254689538256</v>
      </c>
      <c r="BM294" s="4">
        <f t="shared" si="246"/>
        <v>-411.05576626544934</v>
      </c>
      <c r="BN294" s="4">
        <f t="shared" si="247"/>
        <v>16.79498417530645</v>
      </c>
      <c r="BO294" s="4">
        <f t="shared" si="248"/>
        <v>-3.28433557246094E-3</v>
      </c>
      <c r="BP294" s="4">
        <f t="shared" si="249"/>
        <v>1.712611766063842</v>
      </c>
    </row>
    <row r="295" spans="1:68" x14ac:dyDescent="0.3">
      <c r="A295" s="9">
        <v>35</v>
      </c>
      <c r="B295" s="9" t="s">
        <v>362</v>
      </c>
      <c r="C295" s="9">
        <v>23</v>
      </c>
      <c r="D295" s="9">
        <v>918</v>
      </c>
      <c r="E295" s="9">
        <v>377.33300000000003</v>
      </c>
      <c r="G295" s="9">
        <v>888.66700000000003</v>
      </c>
      <c r="H295" s="9">
        <v>354.66699999999997</v>
      </c>
      <c r="J295" s="9">
        <v>937.33299999999997</v>
      </c>
      <c r="K295" s="9">
        <v>354.66699999999997</v>
      </c>
      <c r="M295" s="9">
        <v>948</v>
      </c>
      <c r="N295" s="9">
        <v>418.66699999999997</v>
      </c>
      <c r="P295" s="9">
        <v>852.66700000000003</v>
      </c>
      <c r="Q295" s="9">
        <v>408</v>
      </c>
      <c r="S295" s="4">
        <f t="shared" si="220"/>
        <v>65.420960362594599</v>
      </c>
      <c r="T295" s="4">
        <f t="shared" si="221"/>
        <v>26.890508972221038</v>
      </c>
      <c r="V295" s="4">
        <f t="shared" si="222"/>
        <v>63.33055401148787</v>
      </c>
      <c r="W295" s="4">
        <f t="shared" si="223"/>
        <v>25.275224127364204</v>
      </c>
      <c r="Y295" s="4">
        <f t="shared" si="224"/>
        <v>66.798720086657823</v>
      </c>
      <c r="Z295" s="4">
        <f t="shared" si="225"/>
        <v>25.275224127364204</v>
      </c>
      <c r="AB295" s="4">
        <f t="shared" si="226"/>
        <v>67.558900243725148</v>
      </c>
      <c r="AC295" s="4">
        <f t="shared" si="227"/>
        <v>29.836162540442697</v>
      </c>
      <c r="AE295" s="4">
        <f t="shared" si="228"/>
        <v>60.765026154131213</v>
      </c>
      <c r="AF295" s="4">
        <f t="shared" si="229"/>
        <v>29.075982383375379</v>
      </c>
      <c r="AH295" s="37">
        <f t="shared" si="230"/>
        <v>2.6417690744596731</v>
      </c>
      <c r="AI295" s="37">
        <f t="shared" si="231"/>
        <v>3.6397337648934562</v>
      </c>
      <c r="AJ295" s="37">
        <f t="shared" si="232"/>
        <v>5.1433469049250569</v>
      </c>
      <c r="AL295" s="20">
        <v>0.17599999999999999</v>
      </c>
      <c r="AM295" s="37">
        <f t="shared" si="233"/>
        <v>37.693740138725246</v>
      </c>
      <c r="AN295" s="37">
        <f t="shared" si="234"/>
        <v>-49.537428208431216</v>
      </c>
      <c r="AO295" s="37">
        <f t="shared" si="235"/>
        <v>37.693740138725246</v>
      </c>
      <c r="AP295" s="37">
        <f t="shared" si="236"/>
        <v>54.028052256021013</v>
      </c>
      <c r="AQ295" s="37">
        <f t="shared" si="237"/>
        <v>-25.14513761918376</v>
      </c>
      <c r="AS295" s="19">
        <v>0.17599999999999999</v>
      </c>
      <c r="AT295" s="4">
        <f t="shared" si="238"/>
        <v>37.693740138725246</v>
      </c>
      <c r="AU295" s="11">
        <v>39.558672497500623</v>
      </c>
      <c r="AV295" s="11">
        <v>-214.69282408304935</v>
      </c>
      <c r="AW295" s="11">
        <v>25634.060766606995</v>
      </c>
      <c r="AX295" s="4">
        <f t="shared" si="241"/>
        <v>-3.7470966606541869</v>
      </c>
      <c r="AY295" s="4">
        <f t="shared" si="242"/>
        <v>447.39876103359387</v>
      </c>
      <c r="BA295" s="4">
        <f t="shared" si="250"/>
        <v>54.028052256021013</v>
      </c>
      <c r="BB295" s="11">
        <v>56.1728204271555</v>
      </c>
      <c r="BC295" s="11">
        <v>-113.50002494464827</v>
      </c>
      <c r="BD295" s="11">
        <v>56364.701812892235</v>
      </c>
      <c r="BE295" s="4">
        <f t="shared" si="243"/>
        <v>-1.9809491363798071</v>
      </c>
      <c r="BF295" s="4">
        <f t="shared" si="244"/>
        <v>983.7496285397865</v>
      </c>
      <c r="BH295" s="4">
        <f t="shared" si="240"/>
        <v>-25.14513761918376</v>
      </c>
      <c r="BI295" s="11">
        <v>-24.667631052911513</v>
      </c>
      <c r="BJ295" s="11">
        <v>1167.5688451383558</v>
      </c>
      <c r="BK295" s="11">
        <v>-41813.748702468496</v>
      </c>
      <c r="BL295" s="4">
        <f t="shared" si="245"/>
        <v>20.377920591372096</v>
      </c>
      <c r="BM295" s="4">
        <f t="shared" si="246"/>
        <v>-729.78758745958226</v>
      </c>
      <c r="BN295" s="4">
        <f t="shared" si="247"/>
        <v>18.220642444476731</v>
      </c>
      <c r="BO295" s="4">
        <f t="shared" si="248"/>
        <v>-5.8310028238020622E-3</v>
      </c>
      <c r="BP295" s="4">
        <f t="shared" si="249"/>
        <v>1.8579884511908873</v>
      </c>
    </row>
    <row r="296" spans="1:68" x14ac:dyDescent="0.3">
      <c r="A296" s="9">
        <v>7</v>
      </c>
      <c r="B296" s="9" t="s">
        <v>334</v>
      </c>
      <c r="C296" s="9">
        <v>24</v>
      </c>
      <c r="D296" s="9">
        <v>921.33299999999997</v>
      </c>
      <c r="E296" s="9">
        <v>380</v>
      </c>
      <c r="G296" s="9">
        <v>890</v>
      </c>
      <c r="H296" s="9">
        <v>354</v>
      </c>
      <c r="J296" s="9">
        <v>936</v>
      </c>
      <c r="K296" s="9">
        <v>352</v>
      </c>
      <c r="M296" s="9">
        <v>944</v>
      </c>
      <c r="N296" s="9">
        <v>418</v>
      </c>
      <c r="P296" s="9">
        <v>850.66700000000003</v>
      </c>
      <c r="Q296" s="9">
        <v>400.66699999999997</v>
      </c>
      <c r="S296" s="4">
        <f t="shared" si="220"/>
        <v>65.658485483388205</v>
      </c>
      <c r="T296" s="4">
        <f t="shared" si="221"/>
        <v>27.080571827653539</v>
      </c>
      <c r="V296" s="4">
        <f t="shared" si="222"/>
        <v>63.425549806872766</v>
      </c>
      <c r="W296" s="4">
        <f t="shared" si="223"/>
        <v>25.227690597340402</v>
      </c>
      <c r="Y296" s="4">
        <f t="shared" si="224"/>
        <v>66.703724291272934</v>
      </c>
      <c r="Z296" s="4">
        <f t="shared" si="225"/>
        <v>25.0851612719317</v>
      </c>
      <c r="AB296" s="4">
        <f t="shared" si="226"/>
        <v>67.273841592907743</v>
      </c>
      <c r="AC296" s="4">
        <f t="shared" si="227"/>
        <v>29.788629010418894</v>
      </c>
      <c r="AE296" s="4">
        <f t="shared" si="228"/>
        <v>60.622496828722511</v>
      </c>
      <c r="AF296" s="4">
        <f t="shared" si="229"/>
        <v>28.553398611764369</v>
      </c>
      <c r="AH296" s="37">
        <f t="shared" si="230"/>
        <v>2.9015807052539806</v>
      </c>
      <c r="AI296" s="37">
        <f t="shared" si="231"/>
        <v>3.1532442128210003</v>
      </c>
      <c r="AJ296" s="37">
        <f t="shared" si="232"/>
        <v>5.2469420109160563</v>
      </c>
      <c r="AL296" s="20">
        <v>0.184</v>
      </c>
      <c r="AM296" s="37">
        <f t="shared" si="233"/>
        <v>39.685753867519026</v>
      </c>
      <c r="AN296" s="37">
        <f t="shared" si="234"/>
        <v>-62.353489402505751</v>
      </c>
      <c r="AO296" s="37">
        <f t="shared" si="235"/>
        <v>39.685753867519026</v>
      </c>
      <c r="AP296" s="37">
        <f t="shared" si="236"/>
        <v>59.183923550560365</v>
      </c>
      <c r="AQ296" s="37">
        <f t="shared" si="237"/>
        <v>-16.302102939797241</v>
      </c>
      <c r="AS296" s="19">
        <v>0.184</v>
      </c>
      <c r="AT296" s="4">
        <f t="shared" si="238"/>
        <v>39.685753867519026</v>
      </c>
      <c r="AU296" s="11">
        <v>39.405454704311524</v>
      </c>
      <c r="AV296" s="11">
        <v>144.67734908159935</v>
      </c>
      <c r="AW296" s="11">
        <v>30364.082706091354</v>
      </c>
      <c r="AX296" s="4">
        <f t="shared" si="241"/>
        <v>2.525096094531103</v>
      </c>
      <c r="AY296" s="4">
        <f t="shared" si="242"/>
        <v>529.95321756916394</v>
      </c>
      <c r="BA296" s="4">
        <f t="shared" si="250"/>
        <v>59.183923550560365</v>
      </c>
      <c r="BB296" s="11">
        <v>58.231652223191674</v>
      </c>
      <c r="BC296" s="11">
        <v>403.44356181489167</v>
      </c>
      <c r="BD296" s="11">
        <v>31433.820562991568</v>
      </c>
      <c r="BE296" s="4">
        <f t="shared" si="243"/>
        <v>7.0414184996431288</v>
      </c>
      <c r="BF296" s="4">
        <f t="shared" si="244"/>
        <v>548.62366530530062</v>
      </c>
      <c r="BH296" s="4">
        <f t="shared" si="240"/>
        <v>-16.302102939797241</v>
      </c>
      <c r="BI296" s="11">
        <v>-16.764577507360144</v>
      </c>
      <c r="BJ296" s="11">
        <v>798.22490339040064</v>
      </c>
      <c r="BK296" s="11">
        <v>-47581.581438221765</v>
      </c>
      <c r="BL296" s="4">
        <f t="shared" si="245"/>
        <v>13.931652735576138</v>
      </c>
      <c r="BM296" s="4">
        <f t="shared" si="246"/>
        <v>-830.4552594027889</v>
      </c>
      <c r="BN296" s="4">
        <f t="shared" si="247"/>
        <v>18.506515641573525</v>
      </c>
      <c r="BO296" s="4">
        <f t="shared" si="248"/>
        <v>-6.6353375226282834E-3</v>
      </c>
      <c r="BP296" s="4">
        <f t="shared" si="249"/>
        <v>1.887139404585062</v>
      </c>
    </row>
    <row r="297" spans="1:68" x14ac:dyDescent="0.3">
      <c r="A297" s="9">
        <v>12</v>
      </c>
      <c r="B297" s="9" t="s">
        <v>339</v>
      </c>
      <c r="C297" s="9">
        <v>25</v>
      </c>
      <c r="D297" s="9">
        <v>920</v>
      </c>
      <c r="E297" s="9">
        <v>380.66699999999997</v>
      </c>
      <c r="G297" s="9">
        <v>890.66700000000003</v>
      </c>
      <c r="H297" s="9">
        <v>354</v>
      </c>
      <c r="J297" s="9">
        <v>938</v>
      </c>
      <c r="K297" s="9">
        <v>356.66699999999997</v>
      </c>
      <c r="M297" s="9">
        <v>941.33299999999997</v>
      </c>
      <c r="N297" s="9">
        <v>422.66699999999997</v>
      </c>
      <c r="P297" s="9">
        <v>850.66700000000003</v>
      </c>
      <c r="Q297" s="9">
        <v>396</v>
      </c>
      <c r="S297" s="4">
        <f t="shared" si="220"/>
        <v>65.563489688003315</v>
      </c>
      <c r="T297" s="4">
        <f t="shared" si="221"/>
        <v>27.128105357677342</v>
      </c>
      <c r="V297" s="4">
        <f t="shared" si="222"/>
        <v>63.473083336896572</v>
      </c>
      <c r="W297" s="4">
        <f t="shared" si="223"/>
        <v>25.227690597340402</v>
      </c>
      <c r="Y297" s="4">
        <f t="shared" si="224"/>
        <v>66.846253616681636</v>
      </c>
      <c r="Z297" s="4">
        <f t="shared" si="225"/>
        <v>25.417753452772907</v>
      </c>
      <c r="AB297" s="4">
        <f t="shared" si="226"/>
        <v>67.083778737475242</v>
      </c>
      <c r="AC297" s="4">
        <f t="shared" si="227"/>
        <v>30.121221191260101</v>
      </c>
      <c r="AE297" s="4">
        <f t="shared" si="228"/>
        <v>60.622496828722511</v>
      </c>
      <c r="AF297" s="4">
        <f t="shared" si="229"/>
        <v>28.220806430923162</v>
      </c>
      <c r="AH297" s="37">
        <f t="shared" si="230"/>
        <v>2.8251327356522413</v>
      </c>
      <c r="AI297" s="37">
        <f t="shared" si="231"/>
        <v>3.357085221913211</v>
      </c>
      <c r="AJ297" s="37">
        <f t="shared" si="232"/>
        <v>5.0603760799901494</v>
      </c>
      <c r="AL297" s="20">
        <v>0.192</v>
      </c>
      <c r="AM297" s="37">
        <f t="shared" si="233"/>
        <v>42.274369555895888</v>
      </c>
      <c r="AN297" s="37">
        <f t="shared" si="234"/>
        <v>-53.130102354156094</v>
      </c>
      <c r="AO297" s="37">
        <f t="shared" si="235"/>
        <v>42.274369555895888</v>
      </c>
      <c r="AP297" s="37">
        <f t="shared" si="236"/>
        <v>63.072683619586037</v>
      </c>
      <c r="AQ297" s="37">
        <f t="shared" si="237"/>
        <v>-12.470257182924183</v>
      </c>
      <c r="AS297" s="19">
        <v>0.192</v>
      </c>
      <c r="AT297" s="4">
        <f t="shared" si="238"/>
        <v>42.274369555895888</v>
      </c>
      <c r="AU297" s="11">
        <v>41.873510192755099</v>
      </c>
      <c r="AV297" s="11">
        <v>271.13252228987699</v>
      </c>
      <c r="AW297" s="11">
        <v>-2818.1241690146148</v>
      </c>
      <c r="AX297" s="4">
        <f t="shared" si="241"/>
        <v>4.732155223195269</v>
      </c>
      <c r="AY297" s="4">
        <f t="shared" si="242"/>
        <v>-49.185545479334202</v>
      </c>
      <c r="BA297" s="4">
        <f t="shared" si="250"/>
        <v>63.072683619586037</v>
      </c>
      <c r="BB297" s="11">
        <v>62.627917722794422</v>
      </c>
      <c r="BC297" s="11">
        <v>389.44112795163863</v>
      </c>
      <c r="BD297" s="11">
        <v>-21872.368667655785</v>
      </c>
      <c r="BE297" s="4">
        <f t="shared" si="243"/>
        <v>6.7970299254366147</v>
      </c>
      <c r="BF297" s="4">
        <f t="shared" si="244"/>
        <v>-381.74484846063888</v>
      </c>
      <c r="BH297" s="4">
        <f t="shared" si="240"/>
        <v>-12.470257182924183</v>
      </c>
      <c r="BI297" s="11">
        <v>-11.896031992046728</v>
      </c>
      <c r="BJ297" s="11">
        <v>406.26350596674587</v>
      </c>
      <c r="BK297" s="11">
        <v>-48917.166719620931</v>
      </c>
      <c r="BL297" s="4">
        <f t="shared" si="245"/>
        <v>7.0906358098153444</v>
      </c>
      <c r="BM297" s="4">
        <f t="shared" si="246"/>
        <v>-853.76562000437923</v>
      </c>
      <c r="BN297" s="4">
        <f t="shared" si="247"/>
        <v>18.558810312685591</v>
      </c>
      <c r="BO297" s="4">
        <f t="shared" si="248"/>
        <v>-6.8215873038349898E-3</v>
      </c>
      <c r="BP297" s="4">
        <f t="shared" si="249"/>
        <v>1.8924719769837095</v>
      </c>
    </row>
    <row r="298" spans="1:68" x14ac:dyDescent="0.3">
      <c r="A298" s="9">
        <v>26</v>
      </c>
      <c r="B298" s="9" t="s">
        <v>353</v>
      </c>
      <c r="C298" s="9">
        <v>26</v>
      </c>
      <c r="D298" s="9">
        <v>921.33299999999997</v>
      </c>
      <c r="E298" s="9">
        <v>380</v>
      </c>
      <c r="G298" s="9">
        <v>892</v>
      </c>
      <c r="H298" s="9">
        <v>352</v>
      </c>
      <c r="J298" s="9">
        <v>937.33299999999997</v>
      </c>
      <c r="K298" s="9">
        <v>358.66699999999997</v>
      </c>
      <c r="M298" s="9">
        <v>941.33299999999997</v>
      </c>
      <c r="N298" s="9">
        <v>422.66699999999997</v>
      </c>
      <c r="P298" s="9">
        <v>850.66700000000003</v>
      </c>
      <c r="Q298" s="9">
        <v>392</v>
      </c>
      <c r="S298" s="4">
        <f t="shared" si="220"/>
        <v>65.658485483388205</v>
      </c>
      <c r="T298" s="4">
        <f t="shared" si="221"/>
        <v>27.080571827653539</v>
      </c>
      <c r="V298" s="4">
        <f t="shared" si="222"/>
        <v>63.568079132281468</v>
      </c>
      <c r="W298" s="4">
        <f t="shared" si="223"/>
        <v>25.0851612719317</v>
      </c>
      <c r="Y298" s="4">
        <f t="shared" si="224"/>
        <v>66.798720086657823</v>
      </c>
      <c r="Z298" s="4">
        <f t="shared" si="225"/>
        <v>25.560282778181609</v>
      </c>
      <c r="AB298" s="4">
        <f t="shared" si="226"/>
        <v>67.083778737475242</v>
      </c>
      <c r="AC298" s="4">
        <f t="shared" si="227"/>
        <v>30.121221191260101</v>
      </c>
      <c r="AE298" s="4">
        <f t="shared" si="228"/>
        <v>60.622496828722511</v>
      </c>
      <c r="AF298" s="4">
        <f t="shared" si="229"/>
        <v>27.935747780105757</v>
      </c>
      <c r="AH298" s="37">
        <f t="shared" si="230"/>
        <v>2.8898896170327202</v>
      </c>
      <c r="AI298" s="37">
        <f t="shared" si="231"/>
        <v>3.3581258780080008</v>
      </c>
      <c r="AJ298" s="37">
        <f t="shared" si="232"/>
        <v>5.1080825795570437</v>
      </c>
      <c r="AL298" s="20">
        <v>0.2</v>
      </c>
      <c r="AM298" s="37">
        <f t="shared" si="233"/>
        <v>43.6681053403261</v>
      </c>
      <c r="AN298" s="37">
        <f t="shared" si="234"/>
        <v>-53.129672631512548</v>
      </c>
      <c r="AO298" s="37">
        <f t="shared" si="235"/>
        <v>43.6681053403261</v>
      </c>
      <c r="AP298" s="37">
        <f t="shared" si="236"/>
        <v>64.885337137711971</v>
      </c>
      <c r="AQ298" s="37">
        <f t="shared" si="237"/>
        <v>-9.6376273286306215</v>
      </c>
      <c r="AS298" s="19">
        <v>0.2</v>
      </c>
      <c r="AT298" s="4">
        <f t="shared" si="238"/>
        <v>43.6681053403261</v>
      </c>
      <c r="AU298" s="11">
        <v>43.743575266999216</v>
      </c>
      <c r="AV298" s="11">
        <v>99.587360235706058</v>
      </c>
      <c r="AW298" s="11">
        <v>-22818.280156895864</v>
      </c>
      <c r="AX298" s="4">
        <f t="shared" si="241"/>
        <v>1.7381273294827468</v>
      </c>
      <c r="AY298" s="4">
        <f t="shared" si="242"/>
        <v>-398.25411838032119</v>
      </c>
      <c r="BA298" s="4">
        <f t="shared" si="250"/>
        <v>64.885337137711971</v>
      </c>
      <c r="BB298" s="11">
        <v>64.462710566377268</v>
      </c>
      <c r="BC298" s="11">
        <v>53.485646510290834</v>
      </c>
      <c r="BD298" s="11">
        <v>-32471.613416086449</v>
      </c>
      <c r="BE298" s="4">
        <f t="shared" si="243"/>
        <v>0.93350063416239026</v>
      </c>
      <c r="BF298" s="4">
        <f t="shared" si="244"/>
        <v>-566.7365675454721</v>
      </c>
      <c r="BH298" s="4">
        <f t="shared" si="240"/>
        <v>-9.6376273286306215</v>
      </c>
      <c r="BI298" s="11">
        <v>-10.264361103148513</v>
      </c>
      <c r="BJ298" s="11">
        <v>15.550198701413766</v>
      </c>
      <c r="BK298" s="11">
        <v>-41151.860282286012</v>
      </c>
      <c r="BL298" s="4">
        <f t="shared" si="245"/>
        <v>0.27140216667901684</v>
      </c>
      <c r="BM298" s="4">
        <f t="shared" si="246"/>
        <v>-718.23545524657413</v>
      </c>
      <c r="BN298" s="4">
        <f t="shared" si="247"/>
        <v>15.585709460813337</v>
      </c>
      <c r="BO298" s="4">
        <f t="shared" si="248"/>
        <v>-5.7387012874201273E-3</v>
      </c>
      <c r="BP298" s="4">
        <f t="shared" si="249"/>
        <v>1.5893000628298848</v>
      </c>
    </row>
    <row r="299" spans="1:68" x14ac:dyDescent="0.3">
      <c r="A299" s="9">
        <v>60</v>
      </c>
      <c r="B299" s="9" t="s">
        <v>387</v>
      </c>
      <c r="C299" s="9">
        <v>27</v>
      </c>
      <c r="D299" s="9">
        <v>918.66700000000003</v>
      </c>
      <c r="E299" s="9">
        <v>379.33300000000003</v>
      </c>
      <c r="G299" s="9">
        <v>892.66700000000003</v>
      </c>
      <c r="H299" s="9">
        <v>354</v>
      </c>
      <c r="J299" s="9">
        <v>939.33299999999997</v>
      </c>
      <c r="K299" s="9">
        <v>356.66699999999997</v>
      </c>
      <c r="M299" s="9">
        <v>940</v>
      </c>
      <c r="N299" s="9">
        <v>422</v>
      </c>
      <c r="P299" s="9">
        <v>853.33299999999997</v>
      </c>
      <c r="Q299" s="9">
        <v>392.66699999999997</v>
      </c>
      <c r="S299" s="4">
        <f t="shared" si="220"/>
        <v>65.468493892618412</v>
      </c>
      <c r="T299" s="4">
        <f t="shared" si="221"/>
        <v>27.033038297629741</v>
      </c>
      <c r="V299" s="4">
        <f t="shared" si="222"/>
        <v>63.615612662305274</v>
      </c>
      <c r="W299" s="4">
        <f t="shared" si="223"/>
        <v>25.227690597340402</v>
      </c>
      <c r="Y299" s="4">
        <f t="shared" si="224"/>
        <v>66.941249412066526</v>
      </c>
      <c r="Z299" s="4">
        <f t="shared" si="225"/>
        <v>25.417753452772907</v>
      </c>
      <c r="AB299" s="4">
        <f t="shared" si="226"/>
        <v>66.988782942090339</v>
      </c>
      <c r="AC299" s="4">
        <f t="shared" si="227"/>
        <v>30.073687661236299</v>
      </c>
      <c r="AE299" s="4">
        <f t="shared" si="228"/>
        <v>60.812488419492311</v>
      </c>
      <c r="AF299" s="4">
        <f t="shared" si="229"/>
        <v>27.983281310129559</v>
      </c>
      <c r="AH299" s="37">
        <f t="shared" si="230"/>
        <v>2.5869768403653581</v>
      </c>
      <c r="AI299" s="37">
        <f t="shared" si="231"/>
        <v>3.3995334012692426</v>
      </c>
      <c r="AJ299" s="37">
        <f t="shared" si="232"/>
        <v>4.7519836645957581</v>
      </c>
      <c r="AL299" s="20">
        <v>0.20800000000000002</v>
      </c>
      <c r="AM299" s="37">
        <f t="shared" si="233"/>
        <v>44.25556397591064</v>
      </c>
      <c r="AN299" s="37">
        <f t="shared" si="234"/>
        <v>-47.642626490388295</v>
      </c>
      <c r="AO299" s="37">
        <f t="shared" si="235"/>
        <v>44.25556397591064</v>
      </c>
      <c r="AP299" s="37">
        <f t="shared" si="236"/>
        <v>63.435485969176355</v>
      </c>
      <c r="AQ299" s="37">
        <f t="shared" si="237"/>
        <v>-11.535067376764276</v>
      </c>
      <c r="AS299" s="19">
        <v>0.20800000000000002</v>
      </c>
      <c r="AT299" s="4">
        <f t="shared" si="238"/>
        <v>44.25556397591064</v>
      </c>
      <c r="AU299" s="11">
        <v>43.466908032208728</v>
      </c>
      <c r="AV299" s="11">
        <v>-93.959977561419223</v>
      </c>
      <c r="AW299" s="11">
        <v>-13447.172978852348</v>
      </c>
      <c r="AX299" s="4">
        <f t="shared" si="241"/>
        <v>-1.6399109735467581</v>
      </c>
      <c r="AY299" s="4">
        <f t="shared" si="242"/>
        <v>-234.69744356618733</v>
      </c>
      <c r="BA299" s="4">
        <f t="shared" si="250"/>
        <v>63.435485969176355</v>
      </c>
      <c r="BB299" s="11">
        <v>63.483688107605985</v>
      </c>
      <c r="BC299" s="11">
        <v>-130.10471138284657</v>
      </c>
      <c r="BD299" s="11">
        <v>-8296.8008870448266</v>
      </c>
      <c r="BE299" s="4">
        <f t="shared" si="243"/>
        <v>-2.2707555859876174</v>
      </c>
      <c r="BF299" s="4">
        <f t="shared" si="244"/>
        <v>-144.80649286131839</v>
      </c>
      <c r="BH299" s="4">
        <f t="shared" si="240"/>
        <v>-11.535067376764276</v>
      </c>
      <c r="BI299" s="11">
        <v>-11.647228801006591</v>
      </c>
      <c r="BJ299" s="11">
        <v>-252.16628982356605</v>
      </c>
      <c r="BK299" s="11">
        <v>-17964.172524801892</v>
      </c>
      <c r="BL299" s="4">
        <f t="shared" si="245"/>
        <v>-4.4011320199594985</v>
      </c>
      <c r="BM299" s="4">
        <f t="shared" si="246"/>
        <v>-313.5339579540958</v>
      </c>
      <c r="BN299" s="4">
        <f t="shared" si="247"/>
        <v>6.8166583498714504</v>
      </c>
      <c r="BO299" s="4">
        <f t="shared" si="248"/>
        <v>-2.5051363240532255E-3</v>
      </c>
      <c r="BP299" s="4">
        <f t="shared" si="249"/>
        <v>0.69510570378457437</v>
      </c>
    </row>
    <row r="300" spans="1:68" x14ac:dyDescent="0.3">
      <c r="A300" s="9">
        <v>38</v>
      </c>
      <c r="B300" s="9" t="s">
        <v>365</v>
      </c>
      <c r="C300" s="9">
        <v>28</v>
      </c>
      <c r="D300" s="9">
        <v>920</v>
      </c>
      <c r="E300" s="9">
        <v>376</v>
      </c>
      <c r="G300" s="9">
        <v>893.33299999999997</v>
      </c>
      <c r="H300" s="9">
        <v>352.66699999999997</v>
      </c>
      <c r="J300" s="9">
        <v>939.33299999999997</v>
      </c>
      <c r="K300" s="9">
        <v>353.33300000000003</v>
      </c>
      <c r="M300" s="9">
        <v>944.66700000000003</v>
      </c>
      <c r="N300" s="9">
        <v>420.66699999999997</v>
      </c>
      <c r="P300" s="9">
        <v>854</v>
      </c>
      <c r="Q300" s="9">
        <v>393.33300000000003</v>
      </c>
      <c r="S300" s="4">
        <f t="shared" si="220"/>
        <v>65.563489688003315</v>
      </c>
      <c r="T300" s="4">
        <f t="shared" si="221"/>
        <v>26.795513176836135</v>
      </c>
      <c r="V300" s="4">
        <f t="shared" si="222"/>
        <v>63.663074927666365</v>
      </c>
      <c r="W300" s="4">
        <f t="shared" si="223"/>
        <v>25.132694801955502</v>
      </c>
      <c r="Y300" s="4">
        <f t="shared" si="224"/>
        <v>66.941249412066526</v>
      </c>
      <c r="Z300" s="4">
        <f t="shared" si="225"/>
        <v>25.180157067316603</v>
      </c>
      <c r="AB300" s="4">
        <f t="shared" si="226"/>
        <v>67.321375122931542</v>
      </c>
      <c r="AC300" s="4">
        <f t="shared" si="227"/>
        <v>29.978691865851399</v>
      </c>
      <c r="AE300" s="4">
        <f t="shared" si="228"/>
        <v>60.860021949516117</v>
      </c>
      <c r="AF300" s="4">
        <f t="shared" si="229"/>
        <v>28.030743575490661</v>
      </c>
      <c r="AH300" s="37">
        <f t="shared" si="230"/>
        <v>2.5251814210363612</v>
      </c>
      <c r="AI300" s="37">
        <f t="shared" si="231"/>
        <v>3.6363151360317683</v>
      </c>
      <c r="AJ300" s="37">
        <f t="shared" si="232"/>
        <v>4.862962358969078</v>
      </c>
      <c r="AL300" s="20">
        <v>0.216</v>
      </c>
      <c r="AM300" s="37">
        <f t="shared" si="233"/>
        <v>41.185164602937746</v>
      </c>
      <c r="AN300" s="37">
        <f t="shared" si="234"/>
        <v>-49.538676270949047</v>
      </c>
      <c r="AO300" s="37">
        <f t="shared" si="235"/>
        <v>41.185164602937746</v>
      </c>
      <c r="AP300" s="37">
        <f t="shared" si="236"/>
        <v>61.090669638530734</v>
      </c>
      <c r="AQ300" s="37">
        <f t="shared" si="237"/>
        <v>-14.714800948621559</v>
      </c>
      <c r="AS300" s="19">
        <v>0.216</v>
      </c>
      <c r="AT300" s="4">
        <f t="shared" si="238"/>
        <v>41.185164602937746</v>
      </c>
      <c r="AU300" s="11">
        <v>42.240215554610756</v>
      </c>
      <c r="AV300" s="11">
        <v>-115.5674176452346</v>
      </c>
      <c r="AW300" s="11">
        <v>861.1554090882571</v>
      </c>
      <c r="AX300" s="4">
        <f t="shared" si="241"/>
        <v>-2.0170319459367358</v>
      </c>
      <c r="AY300" s="4">
        <f t="shared" si="242"/>
        <v>15.029997259948789</v>
      </c>
      <c r="BA300" s="4">
        <f t="shared" si="250"/>
        <v>61.090669638530734</v>
      </c>
      <c r="BB300" s="11">
        <v>62.381035085377448</v>
      </c>
      <c r="BC300" s="11">
        <v>-79.263173987656756</v>
      </c>
      <c r="BD300" s="11">
        <v>7305.0913709241349</v>
      </c>
      <c r="BE300" s="4">
        <f t="shared" si="243"/>
        <v>-1.3834033616657337</v>
      </c>
      <c r="BF300" s="4">
        <f t="shared" si="244"/>
        <v>127.49789658165254</v>
      </c>
      <c r="BH300" s="4">
        <f t="shared" si="240"/>
        <v>-14.714800948621559</v>
      </c>
      <c r="BI300" s="11">
        <v>-14.299021931961667</v>
      </c>
      <c r="BJ300" s="11">
        <v>-271.87657534745506</v>
      </c>
      <c r="BK300" s="11">
        <v>7658.6470085158107</v>
      </c>
      <c r="BL300" s="4">
        <f t="shared" si="245"/>
        <v>-4.7451413988595368</v>
      </c>
      <c r="BM300" s="4">
        <f t="shared" si="246"/>
        <v>133.66860654661511</v>
      </c>
      <c r="BN300" s="4">
        <f t="shared" si="247"/>
        <v>2.9414734733658601</v>
      </c>
      <c r="BO300" s="4">
        <f t="shared" si="248"/>
        <v>1.0680121663074547E-3</v>
      </c>
      <c r="BP300" s="4">
        <f t="shared" si="249"/>
        <v>0.2999468190900591</v>
      </c>
    </row>
    <row r="301" spans="1:68" x14ac:dyDescent="0.3">
      <c r="A301" s="9">
        <v>25</v>
      </c>
      <c r="B301" s="9" t="s">
        <v>352</v>
      </c>
      <c r="C301" s="9">
        <v>29</v>
      </c>
      <c r="D301" s="9">
        <v>922</v>
      </c>
      <c r="E301" s="9">
        <v>376</v>
      </c>
      <c r="G301" s="9">
        <v>893.33299999999997</v>
      </c>
      <c r="H301" s="9">
        <v>350.66699999999997</v>
      </c>
      <c r="J301" s="9">
        <v>939.33299999999997</v>
      </c>
      <c r="K301" s="9">
        <v>351.33300000000003</v>
      </c>
      <c r="M301" s="9">
        <v>943.33299999999997</v>
      </c>
      <c r="N301" s="9">
        <v>418.66699999999997</v>
      </c>
      <c r="P301" s="9">
        <v>856</v>
      </c>
      <c r="Q301" s="9">
        <v>395.33300000000003</v>
      </c>
      <c r="S301" s="4">
        <f t="shared" si="220"/>
        <v>65.706019013412018</v>
      </c>
      <c r="T301" s="4">
        <f t="shared" si="221"/>
        <v>26.795513176836135</v>
      </c>
      <c r="V301" s="4">
        <f t="shared" si="222"/>
        <v>63.663074927666365</v>
      </c>
      <c r="W301" s="4">
        <f t="shared" si="223"/>
        <v>24.9901654765468</v>
      </c>
      <c r="Y301" s="4">
        <f t="shared" si="224"/>
        <v>66.941249412066526</v>
      </c>
      <c r="Z301" s="4">
        <f t="shared" si="225"/>
        <v>25.037627741907901</v>
      </c>
      <c r="AB301" s="4">
        <f t="shared" si="226"/>
        <v>67.226308062883945</v>
      </c>
      <c r="AC301" s="4">
        <f t="shared" si="227"/>
        <v>29.836162540442697</v>
      </c>
      <c r="AE301" s="4">
        <f t="shared" si="228"/>
        <v>61.002551274924819</v>
      </c>
      <c r="AF301" s="4">
        <f t="shared" si="229"/>
        <v>28.173272900899363</v>
      </c>
      <c r="AH301" s="37">
        <f t="shared" si="230"/>
        <v>2.7263346926639676</v>
      </c>
      <c r="AI301" s="37">
        <f t="shared" si="231"/>
        <v>3.3995334012692457</v>
      </c>
      <c r="AJ301" s="37">
        <f t="shared" si="232"/>
        <v>4.9011050411351791</v>
      </c>
      <c r="AL301" s="20">
        <v>0.224</v>
      </c>
      <c r="AM301" s="37">
        <f t="shared" si="233"/>
        <v>41.467000746413113</v>
      </c>
      <c r="AN301" s="37">
        <f t="shared" si="234"/>
        <v>-54.905065761727471</v>
      </c>
      <c r="AO301" s="37">
        <f t="shared" si="235"/>
        <v>41.467000746413113</v>
      </c>
      <c r="AP301" s="37">
        <f t="shared" si="236"/>
        <v>63.435485969176376</v>
      </c>
      <c r="AQ301" s="37">
        <f t="shared" si="237"/>
        <v>-16.3265870056834</v>
      </c>
      <c r="AS301" s="19">
        <v>0.224</v>
      </c>
      <c r="AT301" s="4">
        <f t="shared" si="238"/>
        <v>41.467000746413113</v>
      </c>
      <c r="AU301" s="11">
        <v>41.61782926205845</v>
      </c>
      <c r="AV301" s="11">
        <v>-80.181490361564116</v>
      </c>
      <c r="AW301" s="11">
        <v>-1773.3869430494785</v>
      </c>
      <c r="AX301" s="4">
        <f t="shared" si="241"/>
        <v>-1.3994310059653925</v>
      </c>
      <c r="AY301" s="4">
        <f t="shared" si="242"/>
        <v>-30.951441068090578</v>
      </c>
      <c r="BA301" s="4">
        <f t="shared" si="250"/>
        <v>63.435485969176376</v>
      </c>
      <c r="BB301" s="11">
        <v>62.215477263566697</v>
      </c>
      <c r="BC301" s="11">
        <v>-13.223243896488869</v>
      </c>
      <c r="BD301" s="11">
        <v>5618.2664553478562</v>
      </c>
      <c r="BE301" s="4">
        <f t="shared" si="243"/>
        <v>-0.23078914378797502</v>
      </c>
      <c r="BF301" s="4">
        <f t="shared" si="244"/>
        <v>98.057247900171092</v>
      </c>
      <c r="BH301" s="4">
        <f t="shared" si="240"/>
        <v>-16.3265870056834</v>
      </c>
      <c r="BI301" s="11">
        <v>-15.997254213180982</v>
      </c>
      <c r="BJ301" s="11">
        <v>-129.62793186705366</v>
      </c>
      <c r="BK301" s="11">
        <v>11843.869604266538</v>
      </c>
      <c r="BL301" s="4">
        <f t="shared" si="245"/>
        <v>-2.262434213630967</v>
      </c>
      <c r="BM301" s="4">
        <f t="shared" si="246"/>
        <v>206.71452077132898</v>
      </c>
      <c r="BN301" s="4">
        <f t="shared" si="247"/>
        <v>4.4870800796467583</v>
      </c>
      <c r="BO301" s="4">
        <f t="shared" si="248"/>
        <v>1.6516490209629185E-3</v>
      </c>
      <c r="BP301" s="4">
        <f t="shared" si="249"/>
        <v>0.45755483062451308</v>
      </c>
    </row>
    <row r="302" spans="1:68" x14ac:dyDescent="0.3">
      <c r="A302" s="9">
        <v>6</v>
      </c>
      <c r="B302" s="9" t="s">
        <v>333</v>
      </c>
      <c r="C302" s="9">
        <v>30</v>
      </c>
      <c r="D302" s="9">
        <v>922</v>
      </c>
      <c r="E302" s="9">
        <v>376.66699999999997</v>
      </c>
      <c r="G302" s="9">
        <v>895.33299999999997</v>
      </c>
      <c r="H302" s="9">
        <v>352.66699999999997</v>
      </c>
      <c r="J302" s="9">
        <v>940.66700000000003</v>
      </c>
      <c r="K302" s="9">
        <v>352</v>
      </c>
      <c r="M302" s="9">
        <v>944.66700000000003</v>
      </c>
      <c r="N302" s="9">
        <v>420</v>
      </c>
      <c r="P302" s="9">
        <v>854.66700000000003</v>
      </c>
      <c r="Q302" s="9">
        <v>396</v>
      </c>
      <c r="S302" s="4">
        <f t="shared" si="220"/>
        <v>65.706019013412018</v>
      </c>
      <c r="T302" s="4">
        <f t="shared" si="221"/>
        <v>26.843046706859937</v>
      </c>
      <c r="V302" s="4">
        <f t="shared" si="222"/>
        <v>63.805604253075067</v>
      </c>
      <c r="W302" s="4">
        <f t="shared" si="223"/>
        <v>25.132694801955502</v>
      </c>
      <c r="Y302" s="4">
        <f t="shared" si="224"/>
        <v>67.036316472114137</v>
      </c>
      <c r="Z302" s="4">
        <f t="shared" si="225"/>
        <v>25.0851612719317</v>
      </c>
      <c r="AB302" s="4">
        <f t="shared" si="226"/>
        <v>67.321375122931542</v>
      </c>
      <c r="AC302" s="4">
        <f t="shared" si="227"/>
        <v>29.931158335827597</v>
      </c>
      <c r="AE302" s="4">
        <f t="shared" si="228"/>
        <v>60.907555479539923</v>
      </c>
      <c r="AF302" s="4">
        <f t="shared" si="229"/>
        <v>28.220806430923162</v>
      </c>
      <c r="AH302" s="37">
        <f t="shared" si="230"/>
        <v>2.5567322698938928</v>
      </c>
      <c r="AI302" s="37">
        <f t="shared" si="231"/>
        <v>3.485083757031866</v>
      </c>
      <c r="AJ302" s="37">
        <f t="shared" si="232"/>
        <v>4.9923415491281293</v>
      </c>
      <c r="AL302" s="20">
        <v>0.23200000000000001</v>
      </c>
      <c r="AM302" s="37">
        <f t="shared" si="233"/>
        <v>41.986856378099361</v>
      </c>
      <c r="AN302" s="37">
        <f t="shared" si="234"/>
        <v>-52.883019564237649</v>
      </c>
      <c r="AO302" s="37">
        <f t="shared" si="235"/>
        <v>41.986856378099361</v>
      </c>
      <c r="AP302" s="37">
        <f t="shared" si="236"/>
        <v>62.386445109594462</v>
      </c>
      <c r="AQ302" s="37">
        <f t="shared" si="237"/>
        <v>-16.020105500748567</v>
      </c>
      <c r="AS302" s="19">
        <v>0.23200000000000001</v>
      </c>
      <c r="AT302" s="4">
        <f t="shared" si="238"/>
        <v>41.986856378099361</v>
      </c>
      <c r="AU302" s="11">
        <v>40.957311647891068</v>
      </c>
      <c r="AV302" s="11">
        <v>-143.94161008172802</v>
      </c>
      <c r="AW302" s="11">
        <v>-6181.6863986455519</v>
      </c>
      <c r="AX302" s="4">
        <f t="shared" si="241"/>
        <v>-2.5122550265480181</v>
      </c>
      <c r="AY302" s="4">
        <f t="shared" si="242"/>
        <v>-107.89078098211564</v>
      </c>
      <c r="BA302" s="4">
        <f t="shared" si="250"/>
        <v>62.386445109594462</v>
      </c>
      <c r="BB302" s="11">
        <v>62.1694631729845</v>
      </c>
      <c r="BC302" s="11">
        <v>10.629093567562334</v>
      </c>
      <c r="BD302" s="11">
        <v>3092.1593770243198</v>
      </c>
      <c r="BE302" s="4">
        <f t="shared" si="243"/>
        <v>0.18551267925651307</v>
      </c>
      <c r="BF302" s="4">
        <f t="shared" si="244"/>
        <v>53.96836212549109</v>
      </c>
      <c r="BH302" s="4">
        <f t="shared" si="240"/>
        <v>-16.020105500748567</v>
      </c>
      <c r="BI302" s="11">
        <v>-16.373068940346467</v>
      </c>
      <c r="BJ302" s="11">
        <v>-82.374652678332524</v>
      </c>
      <c r="BK302" s="11">
        <v>-10781.375243087166</v>
      </c>
      <c r="BL302" s="4">
        <f t="shared" si="245"/>
        <v>-1.4377089094236679</v>
      </c>
      <c r="BM302" s="4">
        <f t="shared" si="246"/>
        <v>-188.17049588487509</v>
      </c>
      <c r="BN302" s="4">
        <f t="shared" si="247"/>
        <v>4.0835461086585649</v>
      </c>
      <c r="BO302" s="4">
        <f t="shared" si="248"/>
        <v>-1.503482262120152E-3</v>
      </c>
      <c r="BP302" s="4">
        <f t="shared" si="249"/>
        <v>0.4164058173532198</v>
      </c>
    </row>
    <row r="303" spans="1:68" x14ac:dyDescent="0.3">
      <c r="A303" s="9">
        <v>21</v>
      </c>
      <c r="B303" s="9" t="s">
        <v>348</v>
      </c>
      <c r="C303" s="9">
        <v>31</v>
      </c>
      <c r="D303" s="9">
        <v>923.33299999999997</v>
      </c>
      <c r="E303" s="9">
        <v>374.66699999999997</v>
      </c>
      <c r="G303" s="9">
        <v>894.66700000000003</v>
      </c>
      <c r="H303" s="9">
        <v>351.33300000000003</v>
      </c>
      <c r="J303" s="9">
        <v>940</v>
      </c>
      <c r="K303" s="9">
        <v>352.66699999999997</v>
      </c>
      <c r="M303" s="9">
        <v>947.33299999999997</v>
      </c>
      <c r="N303" s="9">
        <v>417.33300000000003</v>
      </c>
      <c r="P303" s="9">
        <v>854</v>
      </c>
      <c r="Q303" s="9">
        <v>397.33300000000003</v>
      </c>
      <c r="S303" s="4">
        <f t="shared" si="220"/>
        <v>65.801014808796907</v>
      </c>
      <c r="T303" s="4">
        <f t="shared" si="221"/>
        <v>26.700517381451231</v>
      </c>
      <c r="V303" s="4">
        <f t="shared" si="222"/>
        <v>63.758141987713977</v>
      </c>
      <c r="W303" s="4">
        <f t="shared" si="223"/>
        <v>25.037627741907901</v>
      </c>
      <c r="Y303" s="4">
        <f t="shared" si="224"/>
        <v>66.988782942090339</v>
      </c>
      <c r="Z303" s="4">
        <f t="shared" si="225"/>
        <v>25.132694801955502</v>
      </c>
      <c r="AB303" s="4">
        <f t="shared" si="226"/>
        <v>67.511366713701349</v>
      </c>
      <c r="AC303" s="4">
        <f t="shared" si="227"/>
        <v>29.741095480395096</v>
      </c>
      <c r="AE303" s="4">
        <f t="shared" si="228"/>
        <v>60.860021949516117</v>
      </c>
      <c r="AF303" s="4">
        <f t="shared" si="229"/>
        <v>28.315802226308065</v>
      </c>
      <c r="AH303" s="37">
        <f t="shared" si="230"/>
        <v>2.6341092073829961</v>
      </c>
      <c r="AI303" s="37">
        <f t="shared" si="231"/>
        <v>3.4886127349402569</v>
      </c>
      <c r="AJ303" s="37">
        <f t="shared" si="232"/>
        <v>5.1983223799114198</v>
      </c>
      <c r="AL303" s="20">
        <v>0.24</v>
      </c>
      <c r="AM303" s="37">
        <f t="shared" si="233"/>
        <v>39.145440247502641</v>
      </c>
      <c r="AN303" s="37">
        <f t="shared" si="234"/>
        <v>-52.852761742195398</v>
      </c>
      <c r="AO303" s="37">
        <f t="shared" si="235"/>
        <v>39.145440247502641</v>
      </c>
      <c r="AP303" s="37">
        <f t="shared" si="236"/>
        <v>60.641863914080851</v>
      </c>
      <c r="AQ303" s="37">
        <f t="shared" si="237"/>
        <v>-18.103346665593801</v>
      </c>
      <c r="AS303" s="19">
        <v>0.24</v>
      </c>
      <c r="AT303" s="4">
        <f t="shared" si="238"/>
        <v>39.145440247502641</v>
      </c>
      <c r="AU303" s="11">
        <v>39.314763391361048</v>
      </c>
      <c r="AV303" s="11">
        <v>-179.08847743772253</v>
      </c>
      <c r="AW303" s="11">
        <v>5048.7391554042397</v>
      </c>
      <c r="AX303" s="4">
        <f t="shared" si="241"/>
        <v>-3.1256835836718362</v>
      </c>
      <c r="AY303" s="4">
        <f t="shared" si="242"/>
        <v>88.117121336161659</v>
      </c>
      <c r="BA303" s="4">
        <f t="shared" si="250"/>
        <v>60.641863914080851</v>
      </c>
      <c r="BB303" s="11">
        <v>62.385542768725372</v>
      </c>
      <c r="BC303" s="11">
        <v>36.251308485815279</v>
      </c>
      <c r="BD303" s="11">
        <v>-3128.0916664478732</v>
      </c>
      <c r="BE303" s="4">
        <f t="shared" si="243"/>
        <v>0.63270469123363671</v>
      </c>
      <c r="BF303" s="4">
        <f t="shared" si="244"/>
        <v>-54.595498883711635</v>
      </c>
      <c r="BH303" s="4">
        <f t="shared" si="240"/>
        <v>-18.103346665593801</v>
      </c>
      <c r="BI303" s="11">
        <v>-17.315248718635679</v>
      </c>
      <c r="BJ303" s="11">
        <v>-302.12994394985384</v>
      </c>
      <c r="BK303" s="11">
        <v>-36574.381303851187</v>
      </c>
      <c r="BL303" s="4">
        <f t="shared" si="245"/>
        <v>-5.2731622907908715</v>
      </c>
      <c r="BM303" s="4">
        <f t="shared" si="246"/>
        <v>-638.34337563205997</v>
      </c>
      <c r="BN303" s="4">
        <f t="shared" si="247"/>
        <v>13.865186976704447</v>
      </c>
      <c r="BO303" s="4">
        <f t="shared" si="248"/>
        <v>-5.1003635713001592E-3</v>
      </c>
      <c r="BP303" s="4">
        <f t="shared" si="249"/>
        <v>1.4138555956421976</v>
      </c>
    </row>
    <row r="304" spans="1:68" x14ac:dyDescent="0.3">
      <c r="A304" s="9">
        <v>22</v>
      </c>
      <c r="B304" s="9" t="s">
        <v>349</v>
      </c>
      <c r="C304" s="9">
        <v>32</v>
      </c>
      <c r="D304" s="9">
        <v>925.33299999999997</v>
      </c>
      <c r="E304" s="9">
        <v>375.33300000000003</v>
      </c>
      <c r="G304" s="9">
        <v>894.66700000000003</v>
      </c>
      <c r="H304" s="9">
        <v>352</v>
      </c>
      <c r="J304" s="9">
        <v>941.33299999999997</v>
      </c>
      <c r="K304" s="9">
        <v>354.66699999999997</v>
      </c>
      <c r="M304" s="9">
        <v>946</v>
      </c>
      <c r="N304" s="9">
        <v>418.66699999999997</v>
      </c>
      <c r="P304" s="9">
        <v>854</v>
      </c>
      <c r="Q304" s="9">
        <v>400</v>
      </c>
      <c r="S304" s="4">
        <f t="shared" si="220"/>
        <v>65.943544134205609</v>
      </c>
      <c r="T304" s="4">
        <f t="shared" si="221"/>
        <v>26.747979646812336</v>
      </c>
      <c r="V304" s="4">
        <f t="shared" si="222"/>
        <v>63.758141987713977</v>
      </c>
      <c r="W304" s="4">
        <f t="shared" si="223"/>
        <v>25.0851612719317</v>
      </c>
      <c r="Y304" s="4">
        <f t="shared" si="224"/>
        <v>67.083778737475242</v>
      </c>
      <c r="Z304" s="4">
        <f t="shared" si="225"/>
        <v>25.275224127364204</v>
      </c>
      <c r="AB304" s="4">
        <f t="shared" si="226"/>
        <v>67.416370918316446</v>
      </c>
      <c r="AC304" s="4">
        <f t="shared" si="227"/>
        <v>29.836162540442697</v>
      </c>
      <c r="AE304" s="4">
        <f t="shared" si="228"/>
        <v>60.860021949516117</v>
      </c>
      <c r="AF304" s="4">
        <f t="shared" si="229"/>
        <v>28.50586508174057</v>
      </c>
      <c r="AH304" s="37">
        <f t="shared" si="230"/>
        <v>2.7460785658336357</v>
      </c>
      <c r="AI304" s="37">
        <f t="shared" si="231"/>
        <v>3.421416712489938</v>
      </c>
      <c r="AJ304" s="37">
        <f t="shared" si="232"/>
        <v>5.3788808319726753</v>
      </c>
      <c r="AL304" s="20">
        <v>0.248</v>
      </c>
      <c r="AM304" s="37">
        <f t="shared" si="233"/>
        <v>37.26660769637455</v>
      </c>
      <c r="AN304" s="37">
        <f t="shared" si="234"/>
        <v>-52.252299930588983</v>
      </c>
      <c r="AO304" s="37">
        <f t="shared" si="235"/>
        <v>37.26660769637455</v>
      </c>
      <c r="AP304" s="37">
        <f t="shared" si="236"/>
        <v>64.502431934673055</v>
      </c>
      <c r="AQ304" s="37">
        <f t="shared" si="237"/>
        <v>-19.075420329501966</v>
      </c>
      <c r="AS304" s="19">
        <v>0.248</v>
      </c>
      <c r="AT304" s="4">
        <f t="shared" si="238"/>
        <v>37.26660769637455</v>
      </c>
      <c r="AU304" s="11">
        <v>38.091895872787568</v>
      </c>
      <c r="AV304" s="11">
        <v>-63.161779758424302</v>
      </c>
      <c r="AW304" s="11">
        <v>11093.019878948508</v>
      </c>
      <c r="AX304" s="4">
        <f t="shared" si="241"/>
        <v>-1.1023810182040128</v>
      </c>
      <c r="AY304" s="4">
        <f t="shared" si="242"/>
        <v>193.6097208768343</v>
      </c>
      <c r="BA304" s="4">
        <f t="shared" si="250"/>
        <v>64.502431934673055</v>
      </c>
      <c r="BB304" s="11">
        <v>62.749484136307061</v>
      </c>
      <c r="BC304" s="11">
        <v>-39.420375472825739</v>
      </c>
      <c r="BD304" s="11">
        <v>-16702.68042765167</v>
      </c>
      <c r="BE304" s="4">
        <f t="shared" si="243"/>
        <v>-0.68801534437322565</v>
      </c>
      <c r="BF304" s="4">
        <f t="shared" si="244"/>
        <v>-291.51676737093624</v>
      </c>
      <c r="BH304" s="4">
        <f t="shared" si="240"/>
        <v>-19.075420329501966</v>
      </c>
      <c r="BI304" s="11">
        <v>-21.207148273150565</v>
      </c>
      <c r="BJ304" s="11">
        <v>-667.56478133498979</v>
      </c>
      <c r="BK304" s="11">
        <v>-35354.338940881084</v>
      </c>
      <c r="BL304" s="4">
        <f t="shared" si="245"/>
        <v>-11.651203404651559</v>
      </c>
      <c r="BM304" s="4">
        <f t="shared" si="246"/>
        <v>-617.04961938441988</v>
      </c>
      <c r="BN304" s="4">
        <f t="shared" si="247"/>
        <v>13.710183682290989</v>
      </c>
      <c r="BO304" s="4">
        <f t="shared" si="248"/>
        <v>-4.9302264588815146E-3</v>
      </c>
      <c r="BP304" s="4">
        <f t="shared" si="249"/>
        <v>1.3980496584040161</v>
      </c>
    </row>
    <row r="305" spans="1:68" x14ac:dyDescent="0.3">
      <c r="A305" s="9">
        <v>54</v>
      </c>
      <c r="B305" s="9" t="s">
        <v>381</v>
      </c>
      <c r="C305" s="9">
        <v>33</v>
      </c>
      <c r="D305" s="9">
        <v>924</v>
      </c>
      <c r="E305" s="9">
        <v>374.66699999999997</v>
      </c>
      <c r="G305" s="9">
        <v>896</v>
      </c>
      <c r="H305" s="9">
        <v>352.66699999999997</v>
      </c>
      <c r="J305" s="9">
        <v>941.33299999999997</v>
      </c>
      <c r="K305" s="9">
        <v>354.66699999999997</v>
      </c>
      <c r="M305" s="9">
        <v>947.33299999999997</v>
      </c>
      <c r="N305" s="9">
        <v>417.33300000000003</v>
      </c>
      <c r="P305" s="9">
        <v>858.66700000000003</v>
      </c>
      <c r="Q305" s="9">
        <v>412</v>
      </c>
      <c r="S305" s="4">
        <f t="shared" si="220"/>
        <v>65.84854833882072</v>
      </c>
      <c r="T305" s="4">
        <f t="shared" si="221"/>
        <v>26.700517381451231</v>
      </c>
      <c r="V305" s="4">
        <f t="shared" si="222"/>
        <v>63.853137783098873</v>
      </c>
      <c r="W305" s="4">
        <f t="shared" si="223"/>
        <v>25.132694801955502</v>
      </c>
      <c r="Y305" s="4">
        <f t="shared" si="224"/>
        <v>67.083778737475242</v>
      </c>
      <c r="Z305" s="4">
        <f t="shared" si="225"/>
        <v>25.275224127364204</v>
      </c>
      <c r="AB305" s="4">
        <f t="shared" si="226"/>
        <v>67.511366713701349</v>
      </c>
      <c r="AC305" s="4">
        <f t="shared" si="227"/>
        <v>29.741095480395096</v>
      </c>
      <c r="AE305" s="4">
        <f t="shared" si="228"/>
        <v>61.192614130357327</v>
      </c>
      <c r="AF305" s="4">
        <f t="shared" si="229"/>
        <v>29.361041034192787</v>
      </c>
      <c r="AH305" s="37">
        <f t="shared" si="230"/>
        <v>2.5376624926618616</v>
      </c>
      <c r="AI305" s="37">
        <f t="shared" si="231"/>
        <v>3.4655562502458017</v>
      </c>
      <c r="AJ305" s="37">
        <f t="shared" si="232"/>
        <v>5.362472327232739</v>
      </c>
      <c r="AL305" s="20">
        <v>0.25600000000000001</v>
      </c>
      <c r="AM305" s="37">
        <f t="shared" si="233"/>
        <v>38.157226587368925</v>
      </c>
      <c r="AN305" s="37">
        <f t="shared" si="234"/>
        <v>-49.086162112323848</v>
      </c>
      <c r="AO305" s="37">
        <f t="shared" si="235"/>
        <v>38.157226587368925</v>
      </c>
      <c r="AP305" s="37">
        <f t="shared" si="236"/>
        <v>61.326821206492312</v>
      </c>
      <c r="AQ305" s="37">
        <f t="shared" si="237"/>
        <v>-29.744786852778844</v>
      </c>
      <c r="AS305" s="19">
        <v>0.25600000000000001</v>
      </c>
      <c r="AT305" s="4">
        <f t="shared" si="238"/>
        <v>38.157226587368925</v>
      </c>
      <c r="AU305" s="11">
        <v>38.304174867225882</v>
      </c>
      <c r="AV305" s="11">
        <v>-1.6001509443036588</v>
      </c>
      <c r="AW305" s="11">
        <v>-5521.0508514478988</v>
      </c>
      <c r="AX305" s="4">
        <f t="shared" si="241"/>
        <v>-2.7927902506995249E-2</v>
      </c>
      <c r="AY305" s="4">
        <f t="shared" si="242"/>
        <v>-96.360515527802193</v>
      </c>
      <c r="BA305" s="4">
        <f t="shared" si="250"/>
        <v>61.326821206492312</v>
      </c>
      <c r="BB305" s="11">
        <v>61.754816731202283</v>
      </c>
      <c r="BC305" s="11">
        <v>-230.99159104996744</v>
      </c>
      <c r="BD305" s="11">
        <v>-21681.474167503657</v>
      </c>
      <c r="BE305" s="4">
        <f t="shared" si="243"/>
        <v>-4.031563808242197</v>
      </c>
      <c r="BF305" s="4">
        <f t="shared" si="244"/>
        <v>-378.41311090903542</v>
      </c>
      <c r="BH305" s="4">
        <f t="shared" si="240"/>
        <v>-29.744786852778844</v>
      </c>
      <c r="BI305" s="11">
        <v>-27.996285727317527</v>
      </c>
      <c r="BJ305" s="11">
        <v>-867.79939387180696</v>
      </c>
      <c r="BK305" s="11">
        <v>-9858.6084725840028</v>
      </c>
      <c r="BL305" s="4">
        <f t="shared" si="245"/>
        <v>-15.145956669874135</v>
      </c>
      <c r="BM305" s="4">
        <f t="shared" si="246"/>
        <v>-172.06517751160001</v>
      </c>
      <c r="BN305" s="4">
        <f t="shared" si="247"/>
        <v>6.2226726765947618</v>
      </c>
      <c r="BO305" s="4">
        <f t="shared" si="248"/>
        <v>-1.374800768317684E-3</v>
      </c>
      <c r="BP305" s="4">
        <f t="shared" si="249"/>
        <v>0.63453602165157841</v>
      </c>
    </row>
    <row r="306" spans="1:68" x14ac:dyDescent="0.3">
      <c r="A306" s="9">
        <v>63</v>
      </c>
      <c r="B306" s="9" t="s">
        <v>390</v>
      </c>
      <c r="C306" s="9">
        <v>34</v>
      </c>
      <c r="D306" s="9">
        <v>923.33299999999997</v>
      </c>
      <c r="E306" s="9">
        <v>375.33300000000003</v>
      </c>
      <c r="G306" s="9">
        <v>896.66700000000003</v>
      </c>
      <c r="H306" s="9">
        <v>353.33300000000003</v>
      </c>
      <c r="J306" s="9">
        <v>941.33299999999997</v>
      </c>
      <c r="K306" s="9">
        <v>355.33300000000003</v>
      </c>
      <c r="M306" s="9">
        <v>948.66700000000003</v>
      </c>
      <c r="N306" s="9">
        <v>416.66699999999997</v>
      </c>
      <c r="P306" s="9">
        <v>862</v>
      </c>
      <c r="Q306" s="9">
        <v>418</v>
      </c>
      <c r="S306" s="4">
        <f t="shared" si="220"/>
        <v>65.801014808796907</v>
      </c>
      <c r="T306" s="4">
        <f t="shared" si="221"/>
        <v>26.747979646812336</v>
      </c>
      <c r="V306" s="4">
        <f t="shared" si="222"/>
        <v>63.900671313122679</v>
      </c>
      <c r="W306" s="4">
        <f t="shared" si="223"/>
        <v>25.180157067316603</v>
      </c>
      <c r="Y306" s="4">
        <f t="shared" si="224"/>
        <v>67.083778737475242</v>
      </c>
      <c r="Z306" s="4">
        <f t="shared" si="225"/>
        <v>25.322686392725306</v>
      </c>
      <c r="AB306" s="4">
        <f t="shared" si="226"/>
        <v>67.606433773748947</v>
      </c>
      <c r="AC306" s="4">
        <f t="shared" si="227"/>
        <v>29.693633215033991</v>
      </c>
      <c r="AE306" s="4">
        <f t="shared" si="228"/>
        <v>61.430139251150926</v>
      </c>
      <c r="AF306" s="4">
        <f t="shared" si="229"/>
        <v>29.788629010418894</v>
      </c>
      <c r="AH306" s="37">
        <f t="shared" si="230"/>
        <v>2.4636097585307617</v>
      </c>
      <c r="AI306" s="37">
        <f t="shared" si="231"/>
        <v>3.454911371220029</v>
      </c>
      <c r="AJ306" s="37">
        <f t="shared" si="232"/>
        <v>5.3244813543506782</v>
      </c>
      <c r="AL306" s="20">
        <v>0.26400000000000001</v>
      </c>
      <c r="AM306" s="37">
        <f t="shared" si="233"/>
        <v>39.523334428051172</v>
      </c>
      <c r="AN306" s="37">
        <f t="shared" si="234"/>
        <v>-48.012787504183166</v>
      </c>
      <c r="AO306" s="37">
        <f t="shared" si="235"/>
        <v>39.523334428051172</v>
      </c>
      <c r="AP306" s="37">
        <f t="shared" si="236"/>
        <v>58.49547324435386</v>
      </c>
      <c r="AQ306" s="37">
        <f t="shared" si="237"/>
        <v>-34.824844975092418</v>
      </c>
      <c r="AS306" s="19">
        <v>0.26400000000000001</v>
      </c>
      <c r="AT306" s="4">
        <f t="shared" si="238"/>
        <v>39.523334428051172</v>
      </c>
      <c r="AU306" s="11">
        <v>38.06629345646266</v>
      </c>
      <c r="AV306" s="11">
        <v>-151.49859757736419</v>
      </c>
      <c r="AW306" s="11">
        <v>-19777.658569290292</v>
      </c>
      <c r="AX306" s="4">
        <f t="shared" si="241"/>
        <v>-2.64414933987891</v>
      </c>
      <c r="AY306" s="4">
        <f t="shared" si="242"/>
        <v>-345.18526036938675</v>
      </c>
      <c r="BA306" s="4">
        <f t="shared" si="250"/>
        <v>58.49547324435386</v>
      </c>
      <c r="BB306" s="11">
        <v>59.053618503963392</v>
      </c>
      <c r="BC306" s="11">
        <v>-386.32397862992048</v>
      </c>
      <c r="BD306" s="11">
        <v>-14804.242883845845</v>
      </c>
      <c r="BE306" s="4">
        <f t="shared" si="243"/>
        <v>-6.7426254064963249</v>
      </c>
      <c r="BF306" s="4">
        <f t="shared" si="244"/>
        <v>-258.38278158805053</v>
      </c>
      <c r="BH306" s="4">
        <f t="shared" si="240"/>
        <v>-34.824844975092418</v>
      </c>
      <c r="BI306" s="11">
        <v>-35.091939234591628</v>
      </c>
      <c r="BJ306" s="11">
        <v>-825.30252438847424</v>
      </c>
      <c r="BK306" s="11">
        <v>6462.1258314182087</v>
      </c>
      <c r="BL306" s="4">
        <f t="shared" si="245"/>
        <v>-14.404246375599676</v>
      </c>
      <c r="BM306" s="4">
        <f t="shared" si="246"/>
        <v>112.7853724364238</v>
      </c>
      <c r="BN306" s="4">
        <f t="shared" si="247"/>
        <v>5.1245757527944908</v>
      </c>
      <c r="BO306" s="4">
        <f t="shared" si="248"/>
        <v>9.0115512576702608E-4</v>
      </c>
      <c r="BP306" s="4">
        <f t="shared" si="249"/>
        <v>0.52256129798712225</v>
      </c>
    </row>
    <row r="307" spans="1:68" x14ac:dyDescent="0.3">
      <c r="A307" s="9">
        <v>39</v>
      </c>
      <c r="B307" s="9" t="s">
        <v>366</v>
      </c>
      <c r="C307" s="9">
        <v>35</v>
      </c>
      <c r="D307" s="9">
        <v>924.66700000000003</v>
      </c>
      <c r="E307" s="9">
        <v>373.33300000000003</v>
      </c>
      <c r="G307" s="9">
        <v>896</v>
      </c>
      <c r="H307" s="9">
        <v>353.33300000000003</v>
      </c>
      <c r="J307" s="9">
        <v>941.33299999999997</v>
      </c>
      <c r="K307" s="9">
        <v>354.66699999999997</v>
      </c>
      <c r="M307" s="9">
        <v>951.33299999999997</v>
      </c>
      <c r="N307" s="9">
        <v>414</v>
      </c>
      <c r="P307" s="9">
        <v>866</v>
      </c>
      <c r="Q307" s="9">
        <v>424.66699999999997</v>
      </c>
      <c r="S307" s="4">
        <f t="shared" si="220"/>
        <v>65.896081868844519</v>
      </c>
      <c r="T307" s="4">
        <f t="shared" si="221"/>
        <v>26.60545032140363</v>
      </c>
      <c r="V307" s="4">
        <f t="shared" si="222"/>
        <v>63.853137783098873</v>
      </c>
      <c r="W307" s="4">
        <f t="shared" si="223"/>
        <v>25.180157067316603</v>
      </c>
      <c r="Y307" s="4">
        <f t="shared" si="224"/>
        <v>67.083778737475242</v>
      </c>
      <c r="Z307" s="4">
        <f t="shared" si="225"/>
        <v>25.275224127364204</v>
      </c>
      <c r="AB307" s="4">
        <f t="shared" si="226"/>
        <v>67.796425364518754</v>
      </c>
      <c r="AC307" s="4">
        <f t="shared" si="227"/>
        <v>29.50357035960149</v>
      </c>
      <c r="AE307" s="4">
        <f t="shared" si="228"/>
        <v>61.715197901968331</v>
      </c>
      <c r="AF307" s="4">
        <f t="shared" si="229"/>
        <v>30.263750516668804</v>
      </c>
      <c r="AH307" s="37">
        <f t="shared" si="230"/>
        <v>2.4910000798131455</v>
      </c>
      <c r="AI307" s="37">
        <f t="shared" si="231"/>
        <v>3.4656031448155367</v>
      </c>
      <c r="AJ307" s="37">
        <f t="shared" si="232"/>
        <v>5.5554433723294823</v>
      </c>
      <c r="AL307" s="20">
        <v>0.27200000000000002</v>
      </c>
      <c r="AM307" s="37">
        <f t="shared" si="233"/>
        <v>34.902182982250196</v>
      </c>
      <c r="AN307" s="37">
        <f t="shared" si="234"/>
        <v>-48.239822293124384</v>
      </c>
      <c r="AO307" s="37">
        <f t="shared" si="235"/>
        <v>34.902182982250196</v>
      </c>
      <c r="AP307" s="37">
        <f t="shared" si="236"/>
        <v>56.746505623451093</v>
      </c>
      <c r="AQ307" s="37">
        <f t="shared" si="237"/>
        <v>-41.186132590268045</v>
      </c>
      <c r="AS307" s="19">
        <v>0.27200000000000002</v>
      </c>
      <c r="AT307" s="4">
        <f t="shared" si="238"/>
        <v>34.902182982250196</v>
      </c>
      <c r="AU307" s="11">
        <v>35.880197190855299</v>
      </c>
      <c r="AV307" s="11">
        <v>-318.04270308316234</v>
      </c>
      <c r="AW307" s="11">
        <v>-9362.6750667186989</v>
      </c>
      <c r="AX307" s="4">
        <f t="shared" si="241"/>
        <v>-5.5508923307439035</v>
      </c>
      <c r="AY307" s="4">
        <f t="shared" si="242"/>
        <v>-163.40950670862108</v>
      </c>
      <c r="BA307" s="4">
        <f t="shared" si="250"/>
        <v>56.746505623451093</v>
      </c>
      <c r="BB307" s="11">
        <v>55.573632779533085</v>
      </c>
      <c r="BC307" s="11">
        <v>-467.85948844212186</v>
      </c>
      <c r="BD307" s="11">
        <v>-11333.432064179633</v>
      </c>
      <c r="BE307" s="4">
        <f t="shared" si="243"/>
        <v>-8.1656885100113819</v>
      </c>
      <c r="BF307" s="4">
        <f t="shared" si="244"/>
        <v>-197.80570507103192</v>
      </c>
      <c r="BH307" s="4">
        <f t="shared" si="240"/>
        <v>-41.186132590268045</v>
      </c>
      <c r="BI307" s="11">
        <v>-41.201126744729379</v>
      </c>
      <c r="BJ307" s="11">
        <v>-764.40537565816351</v>
      </c>
      <c r="BK307" s="11">
        <v>2794.0462585099312</v>
      </c>
      <c r="BL307" s="4">
        <f t="shared" si="245"/>
        <v>-13.34139062517907</v>
      </c>
      <c r="BM307" s="4">
        <f t="shared" si="246"/>
        <v>48.765306664026944</v>
      </c>
      <c r="BN307" s="4">
        <f t="shared" si="247"/>
        <v>4.0047794018528089</v>
      </c>
      <c r="BO307" s="4">
        <f t="shared" si="248"/>
        <v>3.8963480024557529E-4</v>
      </c>
      <c r="BP307" s="4">
        <f t="shared" si="249"/>
        <v>0.40837384855577513</v>
      </c>
    </row>
    <row r="308" spans="1:68" x14ac:dyDescent="0.3">
      <c r="A308" s="9">
        <v>55</v>
      </c>
      <c r="B308" s="9" t="s">
        <v>382</v>
      </c>
      <c r="C308" s="9">
        <v>36</v>
      </c>
      <c r="D308" s="9">
        <v>920.66700000000003</v>
      </c>
      <c r="E308" s="9">
        <v>376</v>
      </c>
      <c r="G308" s="9">
        <v>892</v>
      </c>
      <c r="H308" s="9">
        <v>357.33300000000003</v>
      </c>
      <c r="J308" s="9">
        <v>938.66700000000003</v>
      </c>
      <c r="K308" s="9">
        <v>358.66699999999997</v>
      </c>
      <c r="M308" s="9">
        <v>953.33299999999997</v>
      </c>
      <c r="N308" s="9">
        <v>414</v>
      </c>
      <c r="P308" s="9">
        <v>867.33299999999997</v>
      </c>
      <c r="Q308" s="9">
        <v>433.33300000000003</v>
      </c>
      <c r="S308" s="4">
        <f t="shared" si="220"/>
        <v>65.611023218027114</v>
      </c>
      <c r="T308" s="4">
        <f t="shared" si="221"/>
        <v>26.795513176836135</v>
      </c>
      <c r="V308" s="4">
        <f t="shared" si="222"/>
        <v>63.568079132281468</v>
      </c>
      <c r="W308" s="4">
        <f t="shared" si="223"/>
        <v>25.465215718134008</v>
      </c>
      <c r="Y308" s="4">
        <f t="shared" si="224"/>
        <v>66.893787146705435</v>
      </c>
      <c r="Z308" s="4">
        <f t="shared" si="225"/>
        <v>25.560282778181609</v>
      </c>
      <c r="AB308" s="4">
        <f t="shared" si="226"/>
        <v>67.938954689927456</v>
      </c>
      <c r="AC308" s="4">
        <f t="shared" si="227"/>
        <v>29.50357035960149</v>
      </c>
      <c r="AE308" s="4">
        <f t="shared" si="228"/>
        <v>61.810193697353228</v>
      </c>
      <c r="AF308" s="4">
        <f t="shared" si="229"/>
        <v>30.881330083664718</v>
      </c>
      <c r="AH308" s="37">
        <f t="shared" si="230"/>
        <v>2.4378908642743728</v>
      </c>
      <c r="AI308" s="37">
        <f t="shared" si="231"/>
        <v>3.5711116816743669</v>
      </c>
      <c r="AJ308" s="37">
        <f t="shared" si="232"/>
        <v>5.5803409251901783</v>
      </c>
      <c r="AL308" s="20">
        <v>0.28000000000000003</v>
      </c>
      <c r="AM308" s="37">
        <f t="shared" si="233"/>
        <v>33.070841025402189</v>
      </c>
      <c r="AN308" s="37">
        <f t="shared" si="234"/>
        <v>-43.918525279403283</v>
      </c>
      <c r="AO308" s="37">
        <f t="shared" si="235"/>
        <v>33.070841025402189</v>
      </c>
      <c r="AP308" s="37">
        <f t="shared" si="236"/>
        <v>49.316605553096764</v>
      </c>
      <c r="AQ308" s="37">
        <f t="shared" si="237"/>
        <v>-47.06950736738893</v>
      </c>
      <c r="AS308" s="19">
        <v>0.28000000000000003</v>
      </c>
      <c r="AT308" s="4">
        <f t="shared" si="238"/>
        <v>33.070841025402189</v>
      </c>
      <c r="AU308" s="11">
        <v>32.977609965432578</v>
      </c>
      <c r="AV308" s="11">
        <v>-301.30140576011462</v>
      </c>
      <c r="AW308" s="11">
        <v>13518.06685944327</v>
      </c>
      <c r="AX308" s="4">
        <f t="shared" si="241"/>
        <v>-5.2587015714014083</v>
      </c>
      <c r="AY308" s="4">
        <f t="shared" si="242"/>
        <v>235.93477520201463</v>
      </c>
      <c r="BA308" s="4">
        <f t="shared" si="250"/>
        <v>49.316605553096764</v>
      </c>
      <c r="BB308" s="11">
        <v>51.56786633333531</v>
      </c>
      <c r="BC308" s="11">
        <v>-567.6589002697408</v>
      </c>
      <c r="BD308" s="11">
        <v>-6154.6269397366314</v>
      </c>
      <c r="BE308" s="4">
        <f t="shared" si="243"/>
        <v>-9.9075168379571039</v>
      </c>
      <c r="BF308" s="4">
        <f t="shared" si="244"/>
        <v>-107.41850433034686</v>
      </c>
      <c r="BH308" s="4">
        <f t="shared" si="240"/>
        <v>-47.06950736738893</v>
      </c>
      <c r="BI308" s="11">
        <v>-47.322425826039158</v>
      </c>
      <c r="BJ308" s="11">
        <v>-780.59778212895412</v>
      </c>
      <c r="BK308" s="11">
        <v>4973.351307286619</v>
      </c>
      <c r="BL308" s="4">
        <f t="shared" si="245"/>
        <v>-13.624001431915602</v>
      </c>
      <c r="BM308" s="4">
        <f t="shared" si="246"/>
        <v>86.801355170515777</v>
      </c>
      <c r="BN308" s="4">
        <f t="shared" si="247"/>
        <v>4.4464785346889251</v>
      </c>
      <c r="BO308" s="4">
        <f t="shared" si="248"/>
        <v>6.9354282781242105E-4</v>
      </c>
      <c r="BP308" s="4">
        <f t="shared" si="249"/>
        <v>0.45341462525787796</v>
      </c>
    </row>
    <row r="309" spans="1:68" x14ac:dyDescent="0.3">
      <c r="A309" s="9">
        <v>23</v>
      </c>
      <c r="B309" s="9" t="s">
        <v>350</v>
      </c>
      <c r="C309" s="9">
        <v>37</v>
      </c>
      <c r="D309" s="9">
        <v>922.66700000000003</v>
      </c>
      <c r="E309" s="9">
        <v>377.33300000000003</v>
      </c>
      <c r="G309" s="9">
        <v>890</v>
      </c>
      <c r="H309" s="9">
        <v>357.33300000000003</v>
      </c>
      <c r="J309" s="9">
        <v>936</v>
      </c>
      <c r="K309" s="9">
        <v>354.66699999999997</v>
      </c>
      <c r="M309" s="9">
        <v>953.33299999999997</v>
      </c>
      <c r="N309" s="9">
        <v>414</v>
      </c>
      <c r="P309" s="9">
        <v>874.66700000000003</v>
      </c>
      <c r="Q309" s="9">
        <v>441.33300000000003</v>
      </c>
      <c r="S309" s="4">
        <f t="shared" si="220"/>
        <v>65.753552543435816</v>
      </c>
      <c r="T309" s="4">
        <f t="shared" si="221"/>
        <v>26.890508972221038</v>
      </c>
      <c r="V309" s="4">
        <f t="shared" si="222"/>
        <v>63.425549806872766</v>
      </c>
      <c r="W309" s="4">
        <f t="shared" si="223"/>
        <v>25.465215718134008</v>
      </c>
      <c r="Y309" s="4">
        <f t="shared" si="224"/>
        <v>66.703724291272934</v>
      </c>
      <c r="Z309" s="4">
        <f t="shared" si="225"/>
        <v>25.275224127364204</v>
      </c>
      <c r="AB309" s="4">
        <f t="shared" si="226"/>
        <v>67.938954689927456</v>
      </c>
      <c r="AC309" s="4">
        <f t="shared" si="227"/>
        <v>29.50357035960149</v>
      </c>
      <c r="AE309" s="4">
        <f t="shared" si="228"/>
        <v>62.332848733626946</v>
      </c>
      <c r="AF309" s="4">
        <f t="shared" si="229"/>
        <v>31.451447385299527</v>
      </c>
      <c r="AH309" s="37">
        <f t="shared" si="230"/>
        <v>2.7296625435373962</v>
      </c>
      <c r="AI309" s="37">
        <f t="shared" si="231"/>
        <v>3.4064750631861256</v>
      </c>
      <c r="AJ309" s="37">
        <f t="shared" si="232"/>
        <v>5.7011730163481129</v>
      </c>
      <c r="AL309" s="20">
        <v>0.28800000000000003</v>
      </c>
      <c r="AM309" s="37">
        <f t="shared" si="233"/>
        <v>31.476578995050819</v>
      </c>
      <c r="AN309" s="37">
        <f t="shared" si="234"/>
        <v>-59.534344609975122</v>
      </c>
      <c r="AO309" s="37">
        <f t="shared" si="235"/>
        <v>31.476578995050819</v>
      </c>
      <c r="AP309" s="37">
        <f t="shared" si="236"/>
        <v>50.092984427530226</v>
      </c>
      <c r="AQ309" s="37">
        <f t="shared" si="237"/>
        <v>-53.130102354155952</v>
      </c>
      <c r="AS309" s="19">
        <v>0.28800000000000003</v>
      </c>
      <c r="AT309" s="4">
        <f t="shared" si="238"/>
        <v>31.476578995050819</v>
      </c>
      <c r="AU309" s="11">
        <v>31.059374469716683</v>
      </c>
      <c r="AV309" s="11">
        <v>-101.75362305889045</v>
      </c>
      <c r="AW309" s="11">
        <v>36105.484394245519</v>
      </c>
      <c r="AX309" s="4">
        <f t="shared" si="241"/>
        <v>-1.7759357482108624</v>
      </c>
      <c r="AY309" s="4">
        <f t="shared" si="242"/>
        <v>630.15958070701481</v>
      </c>
      <c r="BA309" s="4">
        <f t="shared" si="250"/>
        <v>50.092984427530226</v>
      </c>
      <c r="BB309" s="11">
        <v>46.491089943819617</v>
      </c>
      <c r="BC309" s="11">
        <v>-566.33352415517345</v>
      </c>
      <c r="BD309" s="11">
        <v>35521.090395790816</v>
      </c>
      <c r="BE309" s="4">
        <f t="shared" si="243"/>
        <v>-9.8843846609306141</v>
      </c>
      <c r="BF309" s="4">
        <f t="shared" si="244"/>
        <v>619.95998130508565</v>
      </c>
      <c r="BH309" s="4">
        <f t="shared" si="240"/>
        <v>-53.130102354155952</v>
      </c>
      <c r="BI309" s="11">
        <v>-53.690691852015128</v>
      </c>
      <c r="BJ309" s="11">
        <v>-684.83175096203342</v>
      </c>
      <c r="BK309" s="11">
        <v>29339.301526618081</v>
      </c>
      <c r="BL309" s="4">
        <f t="shared" si="245"/>
        <v>-11.952568876485328</v>
      </c>
      <c r="BM309" s="4">
        <f t="shared" si="246"/>
        <v>512.06741187488433</v>
      </c>
      <c r="BN309" s="4">
        <f t="shared" si="247"/>
        <v>11.536221444677667</v>
      </c>
      <c r="BO309" s="4">
        <f t="shared" si="248"/>
        <v>4.0914186208803258E-3</v>
      </c>
      <c r="BP309" s="4">
        <f t="shared" si="249"/>
        <v>1.1763672043896098</v>
      </c>
    </row>
    <row r="310" spans="1:68" x14ac:dyDescent="0.3">
      <c r="A310" s="9">
        <v>32</v>
      </c>
      <c r="B310" s="9" t="s">
        <v>359</v>
      </c>
      <c r="C310" s="9">
        <v>38</v>
      </c>
      <c r="D310" s="9">
        <v>920.66700000000003</v>
      </c>
      <c r="E310" s="9">
        <v>380</v>
      </c>
      <c r="G310" s="9">
        <v>887.33299999999997</v>
      </c>
      <c r="H310" s="9">
        <v>360</v>
      </c>
      <c r="J310" s="9">
        <v>933.33299999999997</v>
      </c>
      <c r="K310" s="9">
        <v>358</v>
      </c>
      <c r="M310" s="9">
        <v>956</v>
      </c>
      <c r="N310" s="9">
        <v>410.66699999999997</v>
      </c>
      <c r="P310" s="9">
        <v>881.33299999999997</v>
      </c>
      <c r="Q310" s="9">
        <v>446.66699999999997</v>
      </c>
      <c r="S310" s="4">
        <f t="shared" si="220"/>
        <v>65.611023218027114</v>
      </c>
      <c r="T310" s="4">
        <f t="shared" si="221"/>
        <v>27.080571827653539</v>
      </c>
      <c r="V310" s="4">
        <f t="shared" si="222"/>
        <v>63.235486951440258</v>
      </c>
      <c r="W310" s="4">
        <f t="shared" si="223"/>
        <v>25.655278573566513</v>
      </c>
      <c r="Y310" s="4">
        <f t="shared" si="224"/>
        <v>66.513661435840419</v>
      </c>
      <c r="Z310" s="4">
        <f t="shared" si="225"/>
        <v>25.51274924815781</v>
      </c>
      <c r="AB310" s="4">
        <f t="shared" si="226"/>
        <v>68.129017545359957</v>
      </c>
      <c r="AC310" s="4">
        <f t="shared" si="227"/>
        <v>29.266045238807884</v>
      </c>
      <c r="AE310" s="4">
        <f t="shared" si="228"/>
        <v>62.807898975214151</v>
      </c>
      <c r="AF310" s="4">
        <f t="shared" si="229"/>
        <v>31.831573096164536</v>
      </c>
      <c r="AH310" s="37">
        <f t="shared" si="230"/>
        <v>2.7703128729469175</v>
      </c>
      <c r="AI310" s="37">
        <f t="shared" si="231"/>
        <v>3.3341549849014194</v>
      </c>
      <c r="AJ310" s="37">
        <f t="shared" si="232"/>
        <v>5.5162957293856945</v>
      </c>
      <c r="AL310" s="20">
        <v>0.29599999999999999</v>
      </c>
      <c r="AM310" s="37">
        <f t="shared" si="233"/>
        <v>30.963250988512204</v>
      </c>
      <c r="AN310" s="37">
        <f t="shared" si="234"/>
        <v>-60.069792149492059</v>
      </c>
      <c r="AO310" s="37">
        <f t="shared" si="235"/>
        <v>30.963250988512204</v>
      </c>
      <c r="AP310" s="37">
        <f t="shared" si="236"/>
        <v>40.95609029243851</v>
      </c>
      <c r="AQ310" s="37">
        <f t="shared" si="237"/>
        <v>-59.459095519742405</v>
      </c>
      <c r="AS310" s="19">
        <v>0.29599999999999999</v>
      </c>
      <c r="AT310" s="4">
        <f t="shared" si="238"/>
        <v>30.963250988512204</v>
      </c>
      <c r="AU310" s="11">
        <v>31.349551919161726</v>
      </c>
      <c r="AV310" s="11">
        <v>276.38637198650946</v>
      </c>
      <c r="AW310" s="11">
        <v>55220.901480540684</v>
      </c>
      <c r="AX310" s="4">
        <f t="shared" si="241"/>
        <v>4.8238521988064109</v>
      </c>
      <c r="AY310" s="4">
        <f t="shared" si="242"/>
        <v>963.78654675484654</v>
      </c>
      <c r="BA310" s="4">
        <f t="shared" si="250"/>
        <v>40.95609029243851</v>
      </c>
      <c r="BB310" s="11">
        <v>42.506529516462152</v>
      </c>
      <c r="BC310" s="11">
        <v>0.67857305749247621</v>
      </c>
      <c r="BD310" s="11">
        <v>110393.60653515122</v>
      </c>
      <c r="BE310" s="4">
        <f t="shared" si="243"/>
        <v>1.1843334068568486E-2</v>
      </c>
      <c r="BF310" s="4">
        <f t="shared" si="244"/>
        <v>1926.7319071895186</v>
      </c>
      <c r="BH310" s="4">
        <f t="shared" si="240"/>
        <v>-59.459095519742405</v>
      </c>
      <c r="BI310" s="11">
        <v>-58.279734361875896</v>
      </c>
      <c r="BJ310" s="11">
        <v>-311.16893540639211</v>
      </c>
      <c r="BK310" s="11">
        <v>59098.182024753762</v>
      </c>
      <c r="BL310" s="4">
        <f t="shared" si="245"/>
        <v>-5.4309224527671018</v>
      </c>
      <c r="BM310" s="4">
        <f t="shared" si="246"/>
        <v>1031.4578582748823</v>
      </c>
      <c r="BN310" s="4">
        <f t="shared" si="247"/>
        <v>22.391784741028854</v>
      </c>
      <c r="BO310" s="4">
        <f t="shared" si="248"/>
        <v>8.2413482876163083E-3</v>
      </c>
      <c r="BP310" s="4">
        <f t="shared" si="249"/>
        <v>2.2833265938433129</v>
      </c>
    </row>
    <row r="311" spans="1:68" x14ac:dyDescent="0.3">
      <c r="A311" s="9">
        <v>13</v>
      </c>
      <c r="B311" s="9" t="s">
        <v>340</v>
      </c>
      <c r="C311" s="9">
        <v>39</v>
      </c>
      <c r="D311" s="9">
        <v>922.66700000000003</v>
      </c>
      <c r="E311" s="9">
        <v>382</v>
      </c>
      <c r="G311" s="9">
        <v>892</v>
      </c>
      <c r="H311" s="9">
        <v>360</v>
      </c>
      <c r="J311" s="9">
        <v>940</v>
      </c>
      <c r="K311" s="9">
        <v>358</v>
      </c>
      <c r="M311" s="9">
        <v>954.66700000000003</v>
      </c>
      <c r="N311" s="9">
        <v>414</v>
      </c>
      <c r="P311" s="9">
        <v>882</v>
      </c>
      <c r="Q311" s="9">
        <v>446.66699999999997</v>
      </c>
      <c r="S311" s="4">
        <f t="shared" si="220"/>
        <v>65.753552543435816</v>
      </c>
      <c r="T311" s="4">
        <f t="shared" si="221"/>
        <v>27.223101153062242</v>
      </c>
      <c r="V311" s="4">
        <f t="shared" si="222"/>
        <v>63.568079132281468</v>
      </c>
      <c r="W311" s="4">
        <f t="shared" si="223"/>
        <v>25.655278573566513</v>
      </c>
      <c r="Y311" s="4">
        <f t="shared" si="224"/>
        <v>66.988782942090339</v>
      </c>
      <c r="Z311" s="4">
        <f t="shared" si="225"/>
        <v>25.51274924815781</v>
      </c>
      <c r="AB311" s="4">
        <f t="shared" si="226"/>
        <v>68.034021749975068</v>
      </c>
      <c r="AC311" s="4">
        <f t="shared" si="227"/>
        <v>29.50357035960149</v>
      </c>
      <c r="AE311" s="4">
        <f t="shared" si="228"/>
        <v>62.855432505237957</v>
      </c>
      <c r="AF311" s="4">
        <f t="shared" si="229"/>
        <v>31.831573096164536</v>
      </c>
      <c r="AH311" s="37">
        <f t="shared" si="230"/>
        <v>2.689676871231796</v>
      </c>
      <c r="AI311" s="37">
        <f t="shared" si="231"/>
        <v>3.2250704804620178</v>
      </c>
      <c r="AJ311" s="37">
        <f t="shared" si="232"/>
        <v>5.443997924886177</v>
      </c>
      <c r="AL311" s="20">
        <v>0.30399999999999999</v>
      </c>
      <c r="AM311" s="37">
        <f t="shared" si="233"/>
        <v>35.655033129545266</v>
      </c>
      <c r="AN311" s="37">
        <f t="shared" si="234"/>
        <v>-54.162870032958018</v>
      </c>
      <c r="AO311" s="37">
        <f t="shared" si="235"/>
        <v>35.655033129545266</v>
      </c>
      <c r="AP311" s="37">
        <f t="shared" si="236"/>
        <v>44.999999999999957</v>
      </c>
      <c r="AQ311" s="37">
        <f t="shared" si="237"/>
        <v>-57.835530939727718</v>
      </c>
      <c r="AS311" s="19">
        <v>0.30399999999999999</v>
      </c>
      <c r="AT311" s="4">
        <f t="shared" si="238"/>
        <v>35.655033129545266</v>
      </c>
      <c r="AU311" s="11">
        <v>35.481556631543206</v>
      </c>
      <c r="AV311" s="11">
        <v>781.78084259539378</v>
      </c>
      <c r="AW311" s="11">
        <v>50101.606165733814</v>
      </c>
      <c r="AX311" s="4">
        <f t="shared" si="241"/>
        <v>13.644649732305153</v>
      </c>
      <c r="AY311" s="4">
        <f t="shared" si="242"/>
        <v>874.43798812954708</v>
      </c>
      <c r="BA311" s="4">
        <f t="shared" si="250"/>
        <v>44.999999999999957</v>
      </c>
      <c r="BB311" s="11">
        <v>46.501947113255184</v>
      </c>
      <c r="BC311" s="11">
        <v>1199.9642643018851</v>
      </c>
      <c r="BD311" s="11">
        <v>123325.75029034895</v>
      </c>
      <c r="BE311" s="4">
        <f t="shared" si="243"/>
        <v>20.94332731833935</v>
      </c>
      <c r="BF311" s="4">
        <f t="shared" si="244"/>
        <v>2152.4403950589426</v>
      </c>
      <c r="BH311" s="4">
        <f t="shared" si="240"/>
        <v>-57.835530939727718</v>
      </c>
      <c r="BI311" s="11">
        <v>-58.669395054993103</v>
      </c>
      <c r="BJ311" s="11">
        <v>260.73920634623522</v>
      </c>
      <c r="BK311" s="11">
        <v>69500.573517948636</v>
      </c>
      <c r="BL311" s="4">
        <f t="shared" si="245"/>
        <v>4.5507576397786984</v>
      </c>
      <c r="BM311" s="4">
        <f t="shared" si="246"/>
        <v>1213.0138399125822</v>
      </c>
      <c r="BN311" s="4">
        <f t="shared" si="247"/>
        <v>26.326236225128028</v>
      </c>
      <c r="BO311" s="4">
        <f t="shared" si="248"/>
        <v>9.6919805809015311E-3</v>
      </c>
      <c r="BP311" s="4">
        <f t="shared" si="249"/>
        <v>2.6845289906030967</v>
      </c>
    </row>
    <row r="312" spans="1:68" x14ac:dyDescent="0.3">
      <c r="A312" s="9">
        <v>41</v>
      </c>
      <c r="B312" s="9" t="s">
        <v>368</v>
      </c>
      <c r="C312" s="9">
        <v>40</v>
      </c>
      <c r="D312" s="9">
        <v>926.66700000000003</v>
      </c>
      <c r="E312" s="9">
        <v>380</v>
      </c>
      <c r="G312" s="9">
        <v>898.66700000000003</v>
      </c>
      <c r="H312" s="9">
        <v>354.66699999999997</v>
      </c>
      <c r="M312" s="9">
        <v>950</v>
      </c>
      <c r="N312" s="9">
        <v>420.66699999999997</v>
      </c>
      <c r="P312" s="9">
        <v>880</v>
      </c>
      <c r="Q312" s="9">
        <v>446.66699999999997</v>
      </c>
      <c r="S312" s="4">
        <f t="shared" si="220"/>
        <v>66.038611194253221</v>
      </c>
      <c r="T312" s="4">
        <f t="shared" si="221"/>
        <v>27.080571827653539</v>
      </c>
      <c r="V312" s="4">
        <f t="shared" si="222"/>
        <v>64.043200638531388</v>
      </c>
      <c r="W312" s="4">
        <f t="shared" si="223"/>
        <v>25.275224127364204</v>
      </c>
      <c r="Y312" s="4" t="str">
        <f t="shared" si="224"/>
        <v>nan</v>
      </c>
      <c r="Z312" s="4" t="str">
        <f t="shared" si="225"/>
        <v>nan</v>
      </c>
      <c r="AB312" s="4">
        <f t="shared" si="226"/>
        <v>67.70142956913385</v>
      </c>
      <c r="AC312" s="4">
        <f t="shared" si="227"/>
        <v>29.978691865851399</v>
      </c>
      <c r="AE312" s="4">
        <f t="shared" si="228"/>
        <v>62.712903179829254</v>
      </c>
      <c r="AF312" s="4">
        <f t="shared" si="229"/>
        <v>31.831573096164536</v>
      </c>
      <c r="AH312" s="37">
        <f t="shared" si="230"/>
        <v>2.6909001476877776</v>
      </c>
      <c r="AI312" s="37">
        <f t="shared" si="231"/>
        <v>3.3412669309177647</v>
      </c>
      <c r="AJ312" s="37">
        <f t="shared" si="232"/>
        <v>5.7993402082130778</v>
      </c>
      <c r="AL312" s="20">
        <v>0.312</v>
      </c>
      <c r="AM312" s="37">
        <f t="shared" si="233"/>
        <v>42.137219705778627</v>
      </c>
      <c r="AN312" s="37" t="str">
        <f t="shared" si="234"/>
        <v>nan</v>
      </c>
      <c r="AO312" s="37">
        <f t="shared" si="235"/>
        <v>42.137219705778627</v>
      </c>
      <c r="AP312" s="37">
        <f t="shared" si="236"/>
        <v>60.154624093617933</v>
      </c>
      <c r="AQ312" s="37">
        <f t="shared" si="237"/>
        <v>-55.007922121455458</v>
      </c>
      <c r="AS312" s="19">
        <v>0.312</v>
      </c>
      <c r="AT312" s="4">
        <f t="shared" si="238"/>
        <v>42.137219705778627</v>
      </c>
      <c r="AU312" s="11">
        <v>43.858045994809586</v>
      </c>
      <c r="AV312" s="11">
        <v>1078.012108713428</v>
      </c>
      <c r="AW312" s="11">
        <v>-8607.8216876566839</v>
      </c>
      <c r="AX312" s="4">
        <f t="shared" si="241"/>
        <v>18.814860673416373</v>
      </c>
      <c r="AY312" s="4">
        <f t="shared" si="242"/>
        <v>-150.2348298741841</v>
      </c>
      <c r="BA312" s="4">
        <f t="shared" si="250"/>
        <v>60.154624093617933</v>
      </c>
      <c r="BB312" s="11">
        <v>61.705958657216222</v>
      </c>
      <c r="BC312" s="11">
        <v>1973.8906714256168</v>
      </c>
      <c r="BD312" s="11">
        <v>-6745.4591417947549</v>
      </c>
      <c r="BE312" s="4">
        <f t="shared" si="243"/>
        <v>34.450891290778564</v>
      </c>
      <c r="BF312" s="4">
        <f t="shared" si="244"/>
        <v>-117.73047158306954</v>
      </c>
      <c r="BH312" s="4">
        <f t="shared" si="240"/>
        <v>-55.007922121455458</v>
      </c>
      <c r="BI312" s="11">
        <v>-54.107906862184969</v>
      </c>
      <c r="BJ312" s="11">
        <v>800.84029369838788</v>
      </c>
      <c r="BK312" s="11">
        <v>51546.296982590291</v>
      </c>
      <c r="BL312" s="4">
        <f t="shared" si="245"/>
        <v>13.977299907675265</v>
      </c>
      <c r="BM312" s="4">
        <f t="shared" si="246"/>
        <v>899.65259955701902</v>
      </c>
      <c r="BN312" s="4">
        <f t="shared" si="247"/>
        <v>19.977466546966323</v>
      </c>
      <c r="BO312" s="4">
        <f t="shared" si="248"/>
        <v>7.1882242704605819E-3</v>
      </c>
      <c r="BP312" s="4">
        <f t="shared" si="249"/>
        <v>2.0371346532606682</v>
      </c>
    </row>
    <row r="313" spans="1:68" x14ac:dyDescent="0.3">
      <c r="A313" s="9">
        <v>64</v>
      </c>
      <c r="B313" s="9" t="s">
        <v>391</v>
      </c>
      <c r="C313" s="9">
        <v>41</v>
      </c>
      <c r="D313" s="9">
        <v>932</v>
      </c>
      <c r="E313" s="9">
        <v>384.66699999999997</v>
      </c>
      <c r="G313" s="9">
        <v>906.66700000000003</v>
      </c>
      <c r="H313" s="9">
        <v>349.33300000000003</v>
      </c>
      <c r="M313" s="9">
        <v>941.33299999999997</v>
      </c>
      <c r="N313" s="9">
        <v>432</v>
      </c>
      <c r="P313" s="9">
        <v>877.33299999999997</v>
      </c>
      <c r="Q313" s="9">
        <v>440.66699999999997</v>
      </c>
      <c r="S313" s="4">
        <f t="shared" si="220"/>
        <v>66.418665640455529</v>
      </c>
      <c r="T313" s="4">
        <f t="shared" si="221"/>
        <v>27.413164008494746</v>
      </c>
      <c r="V313" s="4">
        <f t="shared" si="222"/>
        <v>64.613317940166198</v>
      </c>
      <c r="W313" s="4">
        <f t="shared" si="223"/>
        <v>24.895098416499199</v>
      </c>
      <c r="Y313" s="4" t="str">
        <f t="shared" si="224"/>
        <v>nan</v>
      </c>
      <c r="Z313" s="4" t="str">
        <f t="shared" si="225"/>
        <v>nan</v>
      </c>
      <c r="AB313" s="4">
        <f t="shared" si="226"/>
        <v>67.083778737475242</v>
      </c>
      <c r="AC313" s="4">
        <f t="shared" si="227"/>
        <v>30.786334288279814</v>
      </c>
      <c r="AE313" s="4">
        <f t="shared" si="228"/>
        <v>62.522840324396746</v>
      </c>
      <c r="AF313" s="4">
        <f t="shared" si="229"/>
        <v>31.403985119938426</v>
      </c>
      <c r="AH313" s="37">
        <f t="shared" si="230"/>
        <v>3.098376130254664</v>
      </c>
      <c r="AI313" s="37">
        <f t="shared" si="231"/>
        <v>3.4381176780692697</v>
      </c>
      <c r="AJ313" s="37">
        <f t="shared" si="232"/>
        <v>5.5771057042868648</v>
      </c>
      <c r="AL313" s="20">
        <v>0.32</v>
      </c>
      <c r="AM313" s="37">
        <f t="shared" si="233"/>
        <v>54.361059729313922</v>
      </c>
      <c r="AN313" s="37" t="str">
        <f t="shared" si="234"/>
        <v>nan</v>
      </c>
      <c r="AO313" s="37">
        <f t="shared" si="235"/>
        <v>54.361059729313922</v>
      </c>
      <c r="AP313" s="37">
        <f t="shared" si="236"/>
        <v>78.84565206992562</v>
      </c>
      <c r="AQ313" s="37">
        <f t="shared" si="237"/>
        <v>-45.690102566836046</v>
      </c>
      <c r="AS313" s="19">
        <v>0.32</v>
      </c>
      <c r="AT313" s="4">
        <f t="shared" si="238"/>
        <v>54.361059729313922</v>
      </c>
      <c r="AU313" s="11">
        <v>52.729751190203295</v>
      </c>
      <c r="AV313" s="11">
        <v>644.05568905129337</v>
      </c>
      <c r="AW313" s="11">
        <v>-116817.044454166</v>
      </c>
      <c r="AX313" s="4">
        <f t="shared" si="241"/>
        <v>11.240892340145864</v>
      </c>
      <c r="AY313" s="4">
        <f t="shared" si="242"/>
        <v>-2038.8420481737792</v>
      </c>
      <c r="BA313" s="4">
        <f t="shared" si="250"/>
        <v>78.84565206992562</v>
      </c>
      <c r="BB313" s="11">
        <v>78.084199356141468</v>
      </c>
      <c r="BC313" s="11">
        <v>1092.0369129068952</v>
      </c>
      <c r="BD313" s="11">
        <v>-193246.67799584748</v>
      </c>
      <c r="BE313" s="4">
        <f t="shared" si="243"/>
        <v>19.059639683539881</v>
      </c>
      <c r="BF313" s="4">
        <f t="shared" si="244"/>
        <v>-3372.7907995688161</v>
      </c>
      <c r="BH313" s="4">
        <f t="shared" si="240"/>
        <v>-45.690102566836046</v>
      </c>
      <c r="BI313" s="11">
        <v>-45.855949747212932</v>
      </c>
      <c r="BJ313" s="11">
        <v>1085.4799972407636</v>
      </c>
      <c r="BK313" s="11">
        <v>14616.477478894405</v>
      </c>
      <c r="BL313" s="4">
        <f t="shared" si="245"/>
        <v>18.94519991639029</v>
      </c>
      <c r="BM313" s="4">
        <f t="shared" si="246"/>
        <v>255.1056570503074</v>
      </c>
      <c r="BN313" s="4">
        <f t="shared" si="247"/>
        <v>9.555466153602147</v>
      </c>
      <c r="BO313" s="4">
        <f t="shared" si="248"/>
        <v>2.0382941998319561E-3</v>
      </c>
      <c r="BP313" s="4">
        <f t="shared" si="249"/>
        <v>0.9743863759600857</v>
      </c>
    </row>
    <row r="314" spans="1:68" x14ac:dyDescent="0.3">
      <c r="A314" s="9">
        <v>16</v>
      </c>
      <c r="B314" s="9" t="s">
        <v>343</v>
      </c>
      <c r="C314" s="9">
        <v>42</v>
      </c>
      <c r="D314" s="9">
        <v>936.66700000000003</v>
      </c>
      <c r="E314" s="9">
        <v>388</v>
      </c>
      <c r="G314" s="9">
        <v>909.33299999999997</v>
      </c>
      <c r="H314" s="9">
        <v>352.66699999999997</v>
      </c>
      <c r="M314" s="9">
        <v>941.33299999999997</v>
      </c>
      <c r="N314" s="9">
        <v>438.66699999999997</v>
      </c>
      <c r="P314" s="9">
        <v>874.66700000000003</v>
      </c>
      <c r="Q314" s="9">
        <v>433.33300000000003</v>
      </c>
      <c r="S314" s="4">
        <f t="shared" si="220"/>
        <v>66.751257821296733</v>
      </c>
      <c r="T314" s="4">
        <f t="shared" si="221"/>
        <v>27.650689129288352</v>
      </c>
      <c r="V314" s="4">
        <f t="shared" si="222"/>
        <v>64.803309530935991</v>
      </c>
      <c r="W314" s="4">
        <f t="shared" si="223"/>
        <v>25.132694801955502</v>
      </c>
      <c r="Y314" s="4" t="str">
        <f t="shared" si="224"/>
        <v>nan</v>
      </c>
      <c r="Z314" s="4" t="str">
        <f t="shared" si="225"/>
        <v>nan</v>
      </c>
      <c r="AB314" s="4">
        <f t="shared" si="226"/>
        <v>67.083778737475242</v>
      </c>
      <c r="AC314" s="4">
        <f t="shared" si="227"/>
        <v>31.261455794529724</v>
      </c>
      <c r="AE314" s="4">
        <f t="shared" si="228"/>
        <v>62.332848733626946</v>
      </c>
      <c r="AF314" s="4">
        <f t="shared" si="229"/>
        <v>30.881330083664718</v>
      </c>
      <c r="AH314" s="37">
        <f t="shared" si="230"/>
        <v>3.1835197461928444</v>
      </c>
      <c r="AI314" s="37">
        <f t="shared" si="231"/>
        <v>3.6260455141261656</v>
      </c>
      <c r="AJ314" s="37">
        <f t="shared" si="232"/>
        <v>5.473516222876917</v>
      </c>
      <c r="AL314" s="20">
        <v>0.32800000000000001</v>
      </c>
      <c r="AM314" s="37">
        <f t="shared" si="233"/>
        <v>52.274067045596603</v>
      </c>
      <c r="AN314" s="37" t="str">
        <f t="shared" si="234"/>
        <v>nan</v>
      </c>
      <c r="AO314" s="37">
        <f t="shared" si="235"/>
        <v>52.274067045596603</v>
      </c>
      <c r="AP314" s="37">
        <f t="shared" si="236"/>
        <v>84.738386572976424</v>
      </c>
      <c r="AQ314" s="37">
        <f t="shared" si="237"/>
        <v>-36.173428317935745</v>
      </c>
      <c r="AS314" s="19">
        <v>0.32800000000000001</v>
      </c>
      <c r="AT314" s="4">
        <f t="shared" si="238"/>
        <v>52.274067045596603</v>
      </c>
      <c r="AU314" s="11">
        <v>54.162937509086341</v>
      </c>
      <c r="AV314" s="11">
        <v>-791.06069132941798</v>
      </c>
      <c r="AW314" s="11">
        <v>-209058.45153501316</v>
      </c>
      <c r="AX314" s="4">
        <f t="shared" si="241"/>
        <v>-13.806613646800903</v>
      </c>
      <c r="AY314" s="4">
        <f t="shared" si="242"/>
        <v>-3648.7583084069738</v>
      </c>
      <c r="BA314" s="4">
        <f t="shared" si="250"/>
        <v>84.738386572976424</v>
      </c>
      <c r="BB314" s="11">
        <v>79.178550093630065</v>
      </c>
      <c r="BC314" s="11">
        <v>-1118.0563233675375</v>
      </c>
      <c r="BD314" s="11">
        <v>-256449.29720860612</v>
      </c>
      <c r="BE314" s="4">
        <f t="shared" si="243"/>
        <v>-19.513764065505946</v>
      </c>
      <c r="BF314" s="4">
        <f t="shared" si="244"/>
        <v>-4475.8846007156808</v>
      </c>
      <c r="BH314" s="4">
        <f t="shared" si="240"/>
        <v>-36.173428317935745</v>
      </c>
      <c r="BI314" s="11">
        <v>-36.740226081412217</v>
      </c>
      <c r="BJ314" s="11">
        <v>1034.7039444686252</v>
      </c>
      <c r="BK314" s="11">
        <v>-23461.883227061513</v>
      </c>
      <c r="BL314" s="4">
        <f t="shared" si="245"/>
        <v>18.05899061435008</v>
      </c>
      <c r="BM314" s="4">
        <f t="shared" si="246"/>
        <v>-409.48711103065585</v>
      </c>
      <c r="BN314" s="4">
        <f t="shared" si="247"/>
        <v>11.359667230253603</v>
      </c>
      <c r="BO314" s="4">
        <f t="shared" si="248"/>
        <v>-3.27180201713494E-3</v>
      </c>
      <c r="BP314" s="4">
        <f t="shared" si="249"/>
        <v>1.1583636848974401</v>
      </c>
    </row>
    <row r="315" spans="1:68" x14ac:dyDescent="0.3">
      <c r="A315" s="9">
        <v>51</v>
      </c>
      <c r="B315" s="9" t="s">
        <v>378</v>
      </c>
      <c r="C315" s="9">
        <v>43</v>
      </c>
      <c r="D315" s="9">
        <v>924.66700000000003</v>
      </c>
      <c r="E315" s="9">
        <v>395.33300000000003</v>
      </c>
      <c r="G315" s="9">
        <v>894.66700000000003</v>
      </c>
      <c r="H315" s="9">
        <v>366</v>
      </c>
      <c r="M315" s="9">
        <v>952</v>
      </c>
      <c r="N315" s="9">
        <v>436</v>
      </c>
      <c r="P315" s="9">
        <v>872.66700000000003</v>
      </c>
      <c r="Q315" s="9">
        <v>424.66699999999997</v>
      </c>
      <c r="S315" s="4">
        <f t="shared" si="220"/>
        <v>65.896081868844519</v>
      </c>
      <c r="T315" s="4">
        <f t="shared" si="221"/>
        <v>28.173272900899363</v>
      </c>
      <c r="V315" s="4">
        <f t="shared" si="222"/>
        <v>63.758141987713977</v>
      </c>
      <c r="W315" s="4">
        <f t="shared" si="223"/>
        <v>26.08286654979262</v>
      </c>
      <c r="Y315" s="4" t="str">
        <f t="shared" si="224"/>
        <v>nan</v>
      </c>
      <c r="Z315" s="4" t="str">
        <f t="shared" si="225"/>
        <v>nan</v>
      </c>
      <c r="AB315" s="4">
        <f t="shared" si="226"/>
        <v>67.843958894542553</v>
      </c>
      <c r="AC315" s="4">
        <f t="shared" si="227"/>
        <v>31.071392939097219</v>
      </c>
      <c r="AE315" s="4">
        <f t="shared" si="228"/>
        <v>62.190319408218244</v>
      </c>
      <c r="AF315" s="4">
        <f t="shared" si="229"/>
        <v>30.263750516668804</v>
      </c>
      <c r="AH315" s="37">
        <f t="shared" si="230"/>
        <v>2.9900812109499446</v>
      </c>
      <c r="AI315" s="37">
        <f t="shared" si="231"/>
        <v>3.4918941368612768</v>
      </c>
      <c r="AJ315" s="37">
        <f t="shared" si="232"/>
        <v>4.2547352534111909</v>
      </c>
      <c r="AL315" s="20">
        <v>0.33600000000000002</v>
      </c>
      <c r="AM315" s="37">
        <f t="shared" si="233"/>
        <v>44.355928822002596</v>
      </c>
      <c r="AN315" s="37" t="str">
        <f t="shared" si="234"/>
        <v>nan</v>
      </c>
      <c r="AO315" s="37">
        <f t="shared" si="235"/>
        <v>44.355928822002596</v>
      </c>
      <c r="AP315" s="37">
        <f t="shared" si="236"/>
        <v>56.094263937019882</v>
      </c>
      <c r="AQ315" s="37">
        <f t="shared" si="237"/>
        <v>-29.428013640880884</v>
      </c>
      <c r="AS315" s="19">
        <v>0.33600000000000002</v>
      </c>
      <c r="AT315" s="4">
        <f t="shared" si="238"/>
        <v>44.355928822002596</v>
      </c>
      <c r="AU315" s="11">
        <v>40.07277952775874</v>
      </c>
      <c r="AV315" s="11">
        <v>-2700.8796943848151</v>
      </c>
      <c r="AW315" s="11">
        <v>-179246.20331356712</v>
      </c>
      <c r="AX315" s="4">
        <f t="shared" si="241"/>
        <v>-47.139243367273231</v>
      </c>
      <c r="AY315" s="4">
        <f t="shared" si="242"/>
        <v>-3128.4364195209168</v>
      </c>
      <c r="BA315" s="4">
        <f t="shared" si="250"/>
        <v>56.094263937019882</v>
      </c>
      <c r="BB315" s="11">
        <v>60.195297332583657</v>
      </c>
      <c r="BC315" s="11">
        <v>-3011.1520373218109</v>
      </c>
      <c r="BD315" s="11">
        <v>-150585.9823076294</v>
      </c>
      <c r="BE315" s="4">
        <f t="shared" si="243"/>
        <v>-52.554517329400774</v>
      </c>
      <c r="BF315" s="4">
        <f t="shared" si="244"/>
        <v>-2628.2211986180623</v>
      </c>
      <c r="BH315" s="4">
        <f t="shared" si="240"/>
        <v>-29.428013640880884</v>
      </c>
      <c r="BI315" s="11">
        <v>-29.300685849382127</v>
      </c>
      <c r="BJ315" s="11">
        <v>710.0898477777049</v>
      </c>
      <c r="BK315" s="11">
        <v>-60746.260927615243</v>
      </c>
      <c r="BL315" s="4">
        <f t="shared" si="245"/>
        <v>12.393405828706291</v>
      </c>
      <c r="BM315" s="4">
        <f t="shared" si="246"/>
        <v>-1060.2222614624711</v>
      </c>
      <c r="BN315" s="4">
        <f t="shared" si="247"/>
        <v>23.24700177975026</v>
      </c>
      <c r="BO315" s="4">
        <f t="shared" si="248"/>
        <v>-8.4711758690851433E-3</v>
      </c>
      <c r="BP315" s="4">
        <f t="shared" si="249"/>
        <v>2.3705344618451196</v>
      </c>
    </row>
    <row r="316" spans="1:68" x14ac:dyDescent="0.3">
      <c r="A316" s="9">
        <v>33</v>
      </c>
      <c r="B316" s="9" t="s">
        <v>360</v>
      </c>
      <c r="C316" s="9">
        <v>44</v>
      </c>
      <c r="M316" s="9">
        <v>964.66700000000003</v>
      </c>
      <c r="N316" s="9">
        <v>426.66699999999997</v>
      </c>
      <c r="P316" s="9">
        <v>878</v>
      </c>
      <c r="Q316" s="9">
        <v>417.33300000000003</v>
      </c>
      <c r="S316" s="4" t="str">
        <f t="shared" si="220"/>
        <v>nan</v>
      </c>
      <c r="T316" s="4" t="str">
        <f t="shared" si="221"/>
        <v>nan</v>
      </c>
      <c r="V316" s="4" t="str">
        <f t="shared" si="222"/>
        <v>nan</v>
      </c>
      <c r="W316" s="4" t="str">
        <f t="shared" si="223"/>
        <v>nan</v>
      </c>
      <c r="Y316" s="4" t="str">
        <f t="shared" si="224"/>
        <v>nan</v>
      </c>
      <c r="Z316" s="4" t="str">
        <f t="shared" si="225"/>
        <v>nan</v>
      </c>
      <c r="AB316" s="4">
        <f t="shared" si="226"/>
        <v>68.74666837701858</v>
      </c>
      <c r="AC316" s="4">
        <f t="shared" si="227"/>
        <v>30.406279842077506</v>
      </c>
      <c r="AE316" s="4">
        <f t="shared" si="228"/>
        <v>62.570373854420552</v>
      </c>
      <c r="AF316" s="4">
        <f t="shared" si="229"/>
        <v>29.741095480395096</v>
      </c>
      <c r="AH316" s="37"/>
      <c r="AI316" s="37"/>
      <c r="AJ316" s="37"/>
      <c r="AL316" s="20">
        <v>0.34400000000000003</v>
      </c>
      <c r="AM316" s="37" t="str">
        <f t="shared" si="233"/>
        <v>nan</v>
      </c>
      <c r="AN316" s="37" t="str">
        <f t="shared" si="234"/>
        <v>nan</v>
      </c>
      <c r="AO316" s="37"/>
      <c r="AP316" s="37"/>
      <c r="AQ316" s="37"/>
      <c r="AS316" s="19">
        <v>0.34400000000000003</v>
      </c>
      <c r="AT316" s="4">
        <f>AVERAGE(AT315,AT317)</f>
        <v>11.371256936136334</v>
      </c>
      <c r="BA316" s="4">
        <f>AVERAGE(BA315,BA317)</f>
        <v>31.401867043962845</v>
      </c>
      <c r="BH316" s="4">
        <f>AVERAGE(BH315,BH317)</f>
        <v>-27.135419811545031</v>
      </c>
    </row>
    <row r="317" spans="1:68" x14ac:dyDescent="0.3">
      <c r="A317" s="9">
        <v>42</v>
      </c>
      <c r="B317" s="9" t="s">
        <v>369</v>
      </c>
      <c r="C317" s="9">
        <v>45</v>
      </c>
      <c r="D317" s="9">
        <v>920.66700000000003</v>
      </c>
      <c r="E317" s="9">
        <v>404</v>
      </c>
      <c r="J317" s="9">
        <v>907.33299999999997</v>
      </c>
      <c r="K317" s="9">
        <v>363.33300000000003</v>
      </c>
      <c r="M317" s="9">
        <v>966</v>
      </c>
      <c r="N317" s="9">
        <v>409.33300000000003</v>
      </c>
      <c r="P317" s="9">
        <v>884.66700000000003</v>
      </c>
      <c r="Q317" s="9">
        <v>420.66699999999997</v>
      </c>
      <c r="S317" s="4">
        <f t="shared" si="220"/>
        <v>65.611023218027114</v>
      </c>
      <c r="T317" s="4">
        <f t="shared" si="221"/>
        <v>28.790923732557975</v>
      </c>
      <c r="V317" s="4" t="str">
        <f t="shared" si="222"/>
        <v>nan</v>
      </c>
      <c r="W317" s="4" t="str">
        <f t="shared" si="223"/>
        <v>nan</v>
      </c>
      <c r="Y317" s="4">
        <f t="shared" si="224"/>
        <v>64.660780205527288</v>
      </c>
      <c r="Z317" s="4">
        <f t="shared" si="225"/>
        <v>25.892803694360119</v>
      </c>
      <c r="AB317" s="4">
        <f t="shared" si="226"/>
        <v>68.841664172403469</v>
      </c>
      <c r="AC317" s="4">
        <f t="shared" si="227"/>
        <v>29.170978178760283</v>
      </c>
      <c r="AE317" s="4">
        <f t="shared" si="228"/>
        <v>63.045495360670465</v>
      </c>
      <c r="AF317" s="4">
        <f t="shared" si="229"/>
        <v>29.978691865851399</v>
      </c>
      <c r="AH317" s="37"/>
      <c r="AI317" s="37">
        <f t="shared" si="231"/>
        <v>3.2529190518935311</v>
      </c>
      <c r="AJ317" s="37">
        <f t="shared" si="232"/>
        <v>2.8271410161752359</v>
      </c>
      <c r="AL317" s="20">
        <v>0.35199999999999998</v>
      </c>
      <c r="AM317" s="37" t="str">
        <f t="shared" si="233"/>
        <v>nan</v>
      </c>
      <c r="AN317" s="37">
        <f t="shared" si="234"/>
        <v>71.846585050270065</v>
      </c>
      <c r="AO317" s="37">
        <f t="shared" si="235"/>
        <v>-21.613414949729929</v>
      </c>
      <c r="AP317" s="37">
        <f t="shared" si="236"/>
        <v>6.7094701509058092</v>
      </c>
      <c r="AQ317" s="37">
        <f t="shared" si="237"/>
        <v>-24.842825982209177</v>
      </c>
      <c r="AS317" s="19">
        <v>0.35199999999999998</v>
      </c>
      <c r="AT317" s="4">
        <f>AO317</f>
        <v>-21.613414949729929</v>
      </c>
      <c r="AU317" s="11">
        <v>-18.471224541992861</v>
      </c>
      <c r="AV317" s="11">
        <v>-2506.6704318595503</v>
      </c>
      <c r="AW317" s="11">
        <v>249794.74723486116</v>
      </c>
      <c r="AX317" s="4">
        <f t="shared" si="241"/>
        <v>-43.749652298337317</v>
      </c>
      <c r="AY317" s="4">
        <f t="shared" si="242"/>
        <v>4359.7407934353296</v>
      </c>
      <c r="BA317" s="4">
        <f t="shared" ref="BA317:BA336" si="251">AP317</f>
        <v>6.7094701509058092</v>
      </c>
      <c r="BB317" s="11">
        <v>3.7563801762180447</v>
      </c>
      <c r="BC317" s="11">
        <v>-2479.6653231842306</v>
      </c>
      <c r="BD317" s="11">
        <v>230643.64778788816</v>
      </c>
      <c r="BE317" s="4">
        <f t="shared" si="243"/>
        <v>-43.278324237094104</v>
      </c>
      <c r="BF317" s="4">
        <f t="shared" si="244"/>
        <v>4025.491052708785</v>
      </c>
      <c r="BH317" s="4">
        <f t="shared" ref="BH317:BH336" si="252">AQ317</f>
        <v>-24.842825982209177</v>
      </c>
      <c r="BI317" s="11">
        <v>-28.296466226290654</v>
      </c>
      <c r="BJ317" s="11">
        <v>-830.88062756855857</v>
      </c>
      <c r="BK317" s="11">
        <v>-83535.942574030094</v>
      </c>
      <c r="BL317" s="4">
        <f t="shared" si="245"/>
        <v>-14.501602642108114</v>
      </c>
      <c r="BM317" s="4">
        <f t="shared" si="246"/>
        <v>-1457.9772416737324</v>
      </c>
      <c r="BN317" s="4">
        <f t="shared" si="247"/>
        <v>31.965523405794475</v>
      </c>
      <c r="BO317" s="4">
        <f t="shared" si="248"/>
        <v>-1.1649238160973121E-2</v>
      </c>
      <c r="BP317" s="4">
        <f t="shared" si="249"/>
        <v>3.2595762473919603</v>
      </c>
    </row>
    <row r="318" spans="1:68" x14ac:dyDescent="0.3">
      <c r="A318" s="9">
        <v>19</v>
      </c>
      <c r="B318" s="9" t="s">
        <v>346</v>
      </c>
      <c r="C318" s="9">
        <v>46</v>
      </c>
      <c r="D318" s="9">
        <v>920</v>
      </c>
      <c r="E318" s="9">
        <v>406.66699999999997</v>
      </c>
      <c r="J318" s="9">
        <v>901.33299999999997</v>
      </c>
      <c r="K318" s="9">
        <v>367.33300000000003</v>
      </c>
      <c r="M318" s="9">
        <v>967.33299999999997</v>
      </c>
      <c r="N318" s="9">
        <v>397.33300000000003</v>
      </c>
      <c r="P318" s="9">
        <v>884</v>
      </c>
      <c r="Q318" s="9">
        <v>435.33300000000003</v>
      </c>
      <c r="S318" s="4">
        <f t="shared" si="220"/>
        <v>65.563489688003315</v>
      </c>
      <c r="T318" s="4">
        <f t="shared" si="221"/>
        <v>28.980986587990479</v>
      </c>
      <c r="V318" s="4" t="str">
        <f t="shared" si="222"/>
        <v>nan</v>
      </c>
      <c r="W318" s="4" t="str">
        <f t="shared" si="223"/>
        <v>nan</v>
      </c>
      <c r="Y318" s="4">
        <f t="shared" si="224"/>
        <v>64.233192229301181</v>
      </c>
      <c r="Z318" s="4">
        <f t="shared" si="225"/>
        <v>26.177862345177523</v>
      </c>
      <c r="AB318" s="4">
        <f t="shared" si="226"/>
        <v>68.936659967788373</v>
      </c>
      <c r="AC318" s="4">
        <f t="shared" si="227"/>
        <v>28.315802226308065</v>
      </c>
      <c r="AE318" s="4">
        <f t="shared" si="228"/>
        <v>62.997961830646659</v>
      </c>
      <c r="AF318" s="4">
        <f t="shared" si="229"/>
        <v>31.02385940907342</v>
      </c>
      <c r="AH318" s="37"/>
      <c r="AI318" s="37">
        <f t="shared" si="231"/>
        <v>3.4381314651205592</v>
      </c>
      <c r="AJ318" s="37">
        <f t="shared" si="232"/>
        <v>3.2795216953074742</v>
      </c>
      <c r="AL318" s="20">
        <v>0.36</v>
      </c>
      <c r="AM318" s="37" t="str">
        <f t="shared" si="233"/>
        <v>nan</v>
      </c>
      <c r="AN318" s="37">
        <f t="shared" si="234"/>
        <v>64.612073558329911</v>
      </c>
      <c r="AO318" s="37">
        <f t="shared" si="235"/>
        <v>-28.847926441670083</v>
      </c>
      <c r="AP318" s="37">
        <f t="shared" si="236"/>
        <v>-11.155513107106463</v>
      </c>
      <c r="AQ318" s="37">
        <f t="shared" si="237"/>
        <v>-38.529530696880492</v>
      </c>
      <c r="AS318" s="19">
        <v>0.36</v>
      </c>
      <c r="AT318" s="4">
        <f>AO318</f>
        <v>-28.847926441670083</v>
      </c>
      <c r="AU318" s="11">
        <v>-29.157868468349239</v>
      </c>
      <c r="AV318" s="11">
        <v>337.71606502530307</v>
      </c>
      <c r="AW318" s="11">
        <v>355697.95252343733</v>
      </c>
      <c r="AX318" s="4">
        <f t="shared" si="241"/>
        <v>5.8942572715708055</v>
      </c>
      <c r="AY318" s="4">
        <f t="shared" si="242"/>
        <v>6208.1004141364556</v>
      </c>
      <c r="BA318" s="4">
        <f t="shared" si="251"/>
        <v>-11.155513107106463</v>
      </c>
      <c r="BB318" s="11">
        <v>-8.6745318472638786</v>
      </c>
      <c r="BC318" s="11">
        <v>162.86638515716385</v>
      </c>
      <c r="BD318" s="11">
        <v>355372.82319548959</v>
      </c>
      <c r="BE318" s="4">
        <f t="shared" si="243"/>
        <v>2.8425546618137316</v>
      </c>
      <c r="BF318" s="4">
        <f t="shared" si="244"/>
        <v>6202.4258368689707</v>
      </c>
      <c r="BH318" s="4">
        <f t="shared" si="252"/>
        <v>-38.529530696880492</v>
      </c>
      <c r="BI318" s="11">
        <v>-38.672878649861943</v>
      </c>
      <c r="BJ318" s="11">
        <v>-1273.8114212062912</v>
      </c>
      <c r="BK318" s="11">
        <v>8071.6144499631628</v>
      </c>
      <c r="BL318" s="4">
        <f t="shared" si="245"/>
        <v>-22.232203349558102</v>
      </c>
      <c r="BM318" s="4">
        <f t="shared" si="246"/>
        <v>140.8762481034083</v>
      </c>
      <c r="BN318" s="4">
        <f t="shared" si="247"/>
        <v>11.152824851296817</v>
      </c>
      <c r="BO318" s="4">
        <f t="shared" si="248"/>
        <v>1.1256012223462323E-3</v>
      </c>
      <c r="BP318" s="4">
        <f t="shared" si="249"/>
        <v>1.1372716321616678</v>
      </c>
    </row>
    <row r="319" spans="1:68" x14ac:dyDescent="0.3">
      <c r="A319" s="9">
        <v>5</v>
      </c>
      <c r="B319" s="9" t="s">
        <v>332</v>
      </c>
      <c r="C319" s="9">
        <v>47</v>
      </c>
      <c r="D319" s="9">
        <v>920</v>
      </c>
      <c r="E319" s="9">
        <v>401.33300000000003</v>
      </c>
      <c r="J319" s="9">
        <v>912</v>
      </c>
      <c r="K319" s="9">
        <v>364</v>
      </c>
      <c r="M319" s="9">
        <v>968</v>
      </c>
      <c r="N319" s="9">
        <v>402</v>
      </c>
      <c r="P319" s="9">
        <v>884</v>
      </c>
      <c r="Q319" s="9">
        <v>447.33300000000003</v>
      </c>
      <c r="S319" s="4">
        <f t="shared" si="220"/>
        <v>65.563489688003315</v>
      </c>
      <c r="T319" s="4">
        <f t="shared" si="221"/>
        <v>28.60086087712547</v>
      </c>
      <c r="V319" s="4" t="str">
        <f t="shared" si="222"/>
        <v>nan</v>
      </c>
      <c r="W319" s="4" t="str">
        <f t="shared" si="223"/>
        <v>nan</v>
      </c>
      <c r="Y319" s="4">
        <f t="shared" si="224"/>
        <v>64.993372386368492</v>
      </c>
      <c r="Z319" s="4">
        <f t="shared" si="225"/>
        <v>25.940337224383917</v>
      </c>
      <c r="AB319" s="4">
        <f t="shared" si="226"/>
        <v>68.984193497812171</v>
      </c>
      <c r="AC319" s="4">
        <f t="shared" si="227"/>
        <v>28.648394407149272</v>
      </c>
      <c r="AE319" s="4">
        <f t="shared" si="228"/>
        <v>62.997961830646659</v>
      </c>
      <c r="AF319" s="4">
        <f t="shared" si="229"/>
        <v>31.879035361525638</v>
      </c>
      <c r="AH319" s="37"/>
      <c r="AI319" s="37">
        <f t="shared" si="231"/>
        <v>3.4210340528730994</v>
      </c>
      <c r="AJ319" s="37">
        <f t="shared" si="232"/>
        <v>4.1627348146435343</v>
      </c>
      <c r="AL319" s="20">
        <v>0.36799999999999999</v>
      </c>
      <c r="AM319" s="37" t="str">
        <f t="shared" si="233"/>
        <v>nan</v>
      </c>
      <c r="AN319" s="37">
        <f t="shared" si="234"/>
        <v>77.905138112740161</v>
      </c>
      <c r="AO319" s="37">
        <f t="shared" si="235"/>
        <v>-15.554861887259833</v>
      </c>
      <c r="AP319" s="37">
        <f t="shared" si="236"/>
        <v>0.79612136332047601</v>
      </c>
      <c r="AQ319" s="37">
        <f t="shared" si="237"/>
        <v>-51.952957468173885</v>
      </c>
      <c r="AS319" s="19">
        <v>0.36799999999999999</v>
      </c>
      <c r="AT319" s="4">
        <f>AO319</f>
        <v>-15.554861887259833</v>
      </c>
      <c r="AU319" s="11">
        <v>-13.067767244937574</v>
      </c>
      <c r="AV319" s="11">
        <v>3184.4970788313858</v>
      </c>
      <c r="AW319" s="11">
        <v>246287.06454544255</v>
      </c>
      <c r="AX319" s="4">
        <f t="shared" si="241"/>
        <v>55.579959045749099</v>
      </c>
      <c r="AY319" s="4">
        <f t="shared" si="242"/>
        <v>4298.5201813897647</v>
      </c>
      <c r="BA319" s="4">
        <f t="shared" si="251"/>
        <v>0.79612136332047601</v>
      </c>
      <c r="BB319" s="11">
        <v>6.3622424625044776</v>
      </c>
      <c r="BC319" s="11">
        <v>3206.3001180124566</v>
      </c>
      <c r="BD319" s="11">
        <v>250941.28192395659</v>
      </c>
      <c r="BE319" s="4">
        <f t="shared" si="243"/>
        <v>55.960493866400114</v>
      </c>
      <c r="BF319" s="4">
        <f t="shared" si="244"/>
        <v>4379.7515987483739</v>
      </c>
      <c r="BH319" s="4">
        <f t="shared" si="252"/>
        <v>-51.952957468173885</v>
      </c>
      <c r="BI319" s="11">
        <v>-48.677449933636048</v>
      </c>
      <c r="BJ319" s="11">
        <v>-701.73479023505013</v>
      </c>
      <c r="BK319" s="11">
        <v>101706.1700420471</v>
      </c>
      <c r="BL319" s="4">
        <f t="shared" si="245"/>
        <v>-12.247582565393378</v>
      </c>
      <c r="BM319" s="4">
        <f t="shared" si="246"/>
        <v>1775.1075368269419</v>
      </c>
      <c r="BN319" s="4">
        <f t="shared" si="247"/>
        <v>38.657121786682943</v>
      </c>
      <c r="BO319" s="4">
        <f t="shared" si="248"/>
        <v>1.4183109219247265E-2</v>
      </c>
      <c r="BP319" s="4">
        <f t="shared" si="249"/>
        <v>3.9419293833796121</v>
      </c>
    </row>
    <row r="320" spans="1:68" x14ac:dyDescent="0.3">
      <c r="A320" s="9">
        <v>17</v>
      </c>
      <c r="B320" s="9" t="s">
        <v>344</v>
      </c>
      <c r="C320" s="9">
        <v>48</v>
      </c>
      <c r="D320" s="9">
        <v>926</v>
      </c>
      <c r="E320" s="9">
        <v>396</v>
      </c>
      <c r="M320" s="9">
        <v>960</v>
      </c>
      <c r="N320" s="9">
        <v>428</v>
      </c>
      <c r="P320" s="9">
        <v>881.33299999999997</v>
      </c>
      <c r="Q320" s="9">
        <v>447.33300000000003</v>
      </c>
      <c r="S320" s="4">
        <f t="shared" si="220"/>
        <v>65.991077664229422</v>
      </c>
      <c r="T320" s="4">
        <f t="shared" si="221"/>
        <v>28.220806430923162</v>
      </c>
      <c r="V320" s="4" t="str">
        <f t="shared" si="222"/>
        <v>nan</v>
      </c>
      <c r="W320" s="4" t="str">
        <f t="shared" si="223"/>
        <v>nan</v>
      </c>
      <c r="Y320" s="4" t="str">
        <f t="shared" si="224"/>
        <v>nan</v>
      </c>
      <c r="Z320" s="4" t="str">
        <f t="shared" si="225"/>
        <v>nan</v>
      </c>
      <c r="AB320" s="4">
        <f t="shared" si="226"/>
        <v>68.414076196177362</v>
      </c>
      <c r="AC320" s="4">
        <f t="shared" si="227"/>
        <v>30.50127563746241</v>
      </c>
      <c r="AE320" s="4">
        <f t="shared" si="228"/>
        <v>62.807898975214151</v>
      </c>
      <c r="AF320" s="4">
        <f t="shared" si="229"/>
        <v>31.879035361525638</v>
      </c>
      <c r="AH320" s="37"/>
      <c r="AI320" s="37">
        <f t="shared" si="231"/>
        <v>3.3273806045890839</v>
      </c>
      <c r="AJ320" s="37">
        <f t="shared" si="232"/>
        <v>4.8492541153148405</v>
      </c>
      <c r="AL320" s="20">
        <v>0.376</v>
      </c>
      <c r="AM320" s="37" t="str">
        <f t="shared" si="233"/>
        <v>nan</v>
      </c>
      <c r="AN320" s="37" t="str">
        <f t="shared" si="234"/>
        <v>nan</v>
      </c>
      <c r="AO320" s="37"/>
      <c r="AP320" s="37">
        <f t="shared" si="236"/>
        <v>43.26429541107175</v>
      </c>
      <c r="AQ320" s="37">
        <f t="shared" si="237"/>
        <v>-48.972099962817751</v>
      </c>
      <c r="AS320" s="19">
        <v>0.376</v>
      </c>
      <c r="AT320" s="4">
        <f>AVERAGE(AT319,AT321)</f>
        <v>21.392020549007071</v>
      </c>
      <c r="BA320" s="4">
        <f t="shared" si="251"/>
        <v>43.26429541107175</v>
      </c>
      <c r="BB320" s="11">
        <v>42.626272477592764</v>
      </c>
      <c r="BC320" s="11">
        <v>4177.92708664561</v>
      </c>
      <c r="BD320" s="11">
        <v>-37143.80595165227</v>
      </c>
      <c r="BE320" s="4">
        <f t="shared" si="243"/>
        <v>72.918583570220306</v>
      </c>
      <c r="BF320" s="4">
        <f t="shared" si="244"/>
        <v>-648.28171057819793</v>
      </c>
      <c r="BH320" s="4">
        <f t="shared" si="252"/>
        <v>-48.972099962817751</v>
      </c>
      <c r="BI320" s="11">
        <v>-49.90063582691257</v>
      </c>
      <c r="BJ320" s="11">
        <v>353.48737675900401</v>
      </c>
      <c r="BK320" s="11">
        <v>106263.43817727003</v>
      </c>
      <c r="BL320" s="4">
        <f t="shared" si="245"/>
        <v>6.1695185886823021</v>
      </c>
      <c r="BM320" s="4">
        <f t="shared" si="246"/>
        <v>1854.6468706828041</v>
      </c>
      <c r="BN320" s="4">
        <f t="shared" si="247"/>
        <v>40.254311863261144</v>
      </c>
      <c r="BO320" s="4">
        <f t="shared" si="248"/>
        <v>1.4818628496755604E-2</v>
      </c>
      <c r="BP320" s="4">
        <f t="shared" si="249"/>
        <v>4.1047974450125624</v>
      </c>
    </row>
    <row r="321" spans="1:68" x14ac:dyDescent="0.3">
      <c r="A321" s="9">
        <v>44</v>
      </c>
      <c r="B321" s="9" t="s">
        <v>371</v>
      </c>
      <c r="C321" s="9">
        <v>49</v>
      </c>
      <c r="D321" s="9">
        <v>934</v>
      </c>
      <c r="E321" s="9">
        <v>396</v>
      </c>
      <c r="G321" s="9">
        <v>909.33299999999997</v>
      </c>
      <c r="H321" s="9">
        <v>356</v>
      </c>
      <c r="M321" s="9">
        <v>938.66700000000003</v>
      </c>
      <c r="N321" s="9">
        <v>444</v>
      </c>
      <c r="P321" s="9">
        <v>880</v>
      </c>
      <c r="Q321" s="9">
        <v>446</v>
      </c>
      <c r="S321" s="4">
        <f t="shared" si="220"/>
        <v>66.561194965864232</v>
      </c>
      <c r="T321" s="4">
        <f t="shared" si="221"/>
        <v>28.220806430923162</v>
      </c>
      <c r="V321" s="4">
        <f t="shared" si="222"/>
        <v>64.803309530935991</v>
      </c>
      <c r="W321" s="4">
        <f t="shared" si="223"/>
        <v>25.370219922749108</v>
      </c>
      <c r="Y321" s="4" t="str">
        <f t="shared" si="224"/>
        <v>nan</v>
      </c>
      <c r="Z321" s="4" t="str">
        <f t="shared" si="225"/>
        <v>nan</v>
      </c>
      <c r="AB321" s="4">
        <f t="shared" si="226"/>
        <v>66.893787146705435</v>
      </c>
      <c r="AC321" s="4">
        <f t="shared" si="227"/>
        <v>31.641510240732032</v>
      </c>
      <c r="AE321" s="4">
        <f t="shared" si="228"/>
        <v>62.712903179829254</v>
      </c>
      <c r="AF321" s="4">
        <f t="shared" si="229"/>
        <v>31.784039566140734</v>
      </c>
      <c r="AH321" s="37">
        <f t="shared" si="230"/>
        <v>3.3490304034028706</v>
      </c>
      <c r="AI321" s="37">
        <f t="shared" si="231"/>
        <v>3.4368346066108022</v>
      </c>
      <c r="AJ321" s="37">
        <f t="shared" si="232"/>
        <v>5.2446143849073144</v>
      </c>
      <c r="AL321" s="20">
        <v>0.38400000000000001</v>
      </c>
      <c r="AM321" s="37">
        <f t="shared" si="233"/>
        <v>58.338902985273975</v>
      </c>
      <c r="AN321" s="37" t="str">
        <f t="shared" si="234"/>
        <v>nan</v>
      </c>
      <c r="AO321" s="37">
        <f t="shared" si="235"/>
        <v>58.338902985273975</v>
      </c>
      <c r="AP321" s="37">
        <f t="shared" si="236"/>
        <v>84.446634805548626</v>
      </c>
      <c r="AQ321" s="37">
        <f t="shared" si="237"/>
        <v>-42.797401838234201</v>
      </c>
      <c r="AS321" s="19">
        <v>0.38400000000000001</v>
      </c>
      <c r="AT321" s="4">
        <f t="shared" ref="AT321:AT328" si="253">AO321</f>
        <v>58.338902985273975</v>
      </c>
      <c r="AU321" s="11">
        <v>55.385184565131162</v>
      </c>
      <c r="AV321" s="11">
        <v>3001.8544123548568</v>
      </c>
      <c r="AW321" s="11">
        <v>-231565.44469889003</v>
      </c>
      <c r="AX321" s="4">
        <f t="shared" si="241"/>
        <v>52.3922431611118</v>
      </c>
      <c r="AY321" s="4">
        <f t="shared" si="242"/>
        <v>-4041.579443840481</v>
      </c>
      <c r="BA321" s="4">
        <f t="shared" si="251"/>
        <v>84.446634805548626</v>
      </c>
      <c r="BB321" s="11">
        <v>73.209079023888449</v>
      </c>
      <c r="BC321" s="11">
        <v>2611.9991945582424</v>
      </c>
      <c r="BD321" s="11">
        <v>-215120.02318847048</v>
      </c>
      <c r="BE321" s="4">
        <f t="shared" si="243"/>
        <v>45.587986004481287</v>
      </c>
      <c r="BF321" s="4">
        <f t="shared" si="244"/>
        <v>-3754.5526916053609</v>
      </c>
      <c r="BH321" s="4">
        <f t="shared" si="252"/>
        <v>-42.797401838234201</v>
      </c>
      <c r="BI321" s="11">
        <v>-43.021651636855992</v>
      </c>
      <c r="BJ321" s="11">
        <v>998.4803013571501</v>
      </c>
      <c r="BK321" s="11">
        <v>42417.463149729767</v>
      </c>
      <c r="BL321" s="4">
        <f t="shared" si="245"/>
        <v>17.426768774987476</v>
      </c>
      <c r="BM321" s="4">
        <f t="shared" si="246"/>
        <v>740.32439230614909</v>
      </c>
      <c r="BN321" s="4">
        <f t="shared" si="247"/>
        <v>17.3641930276113</v>
      </c>
      <c r="BO321" s="4">
        <f t="shared" si="248"/>
        <v>5.9151918945261313E-3</v>
      </c>
      <c r="BP321" s="4">
        <f t="shared" si="249"/>
        <v>1.7706549155916798</v>
      </c>
    </row>
    <row r="322" spans="1:68" x14ac:dyDescent="0.3">
      <c r="A322" s="9">
        <v>27</v>
      </c>
      <c r="B322" s="9" t="s">
        <v>354</v>
      </c>
      <c r="C322" s="9">
        <v>50</v>
      </c>
      <c r="D322" s="9">
        <v>939.33299999999997</v>
      </c>
      <c r="E322" s="9">
        <v>396.66699999999997</v>
      </c>
      <c r="G322" s="9">
        <v>925.33299999999997</v>
      </c>
      <c r="H322" s="9">
        <v>351.33300000000003</v>
      </c>
      <c r="M322" s="9">
        <v>929.33299999999997</v>
      </c>
      <c r="N322" s="9">
        <v>441.33300000000003</v>
      </c>
      <c r="P322" s="9">
        <v>879.33299999999997</v>
      </c>
      <c r="Q322" s="9">
        <v>437.33300000000003</v>
      </c>
      <c r="S322" s="4">
        <f t="shared" si="220"/>
        <v>66.941249412066526</v>
      </c>
      <c r="T322" s="4">
        <f t="shared" si="221"/>
        <v>28.268339960946964</v>
      </c>
      <c r="V322" s="4">
        <f t="shared" si="222"/>
        <v>65.943544134205609</v>
      </c>
      <c r="W322" s="4">
        <f t="shared" si="223"/>
        <v>25.037627741907901</v>
      </c>
      <c r="Y322" s="4" t="str">
        <f t="shared" si="224"/>
        <v>nan</v>
      </c>
      <c r="Z322" s="4" t="str">
        <f t="shared" si="225"/>
        <v>nan</v>
      </c>
      <c r="AB322" s="4">
        <f t="shared" si="226"/>
        <v>66.228602785023014</v>
      </c>
      <c r="AC322" s="4">
        <f t="shared" si="227"/>
        <v>31.451447385299527</v>
      </c>
      <c r="AE322" s="4">
        <f t="shared" si="228"/>
        <v>62.665369649805449</v>
      </c>
      <c r="AF322" s="4">
        <f t="shared" si="229"/>
        <v>31.166388734482123</v>
      </c>
      <c r="AH322" s="37">
        <f t="shared" si="230"/>
        <v>3.3812597155083837</v>
      </c>
      <c r="AI322" s="37">
        <f t="shared" si="231"/>
        <v>3.261907124674905</v>
      </c>
      <c r="AJ322" s="37">
        <f t="shared" si="232"/>
        <v>5.1654461990328082</v>
      </c>
      <c r="AL322" s="20">
        <v>0.39200000000000002</v>
      </c>
      <c r="AM322" s="37">
        <f t="shared" si="233"/>
        <v>72.838318748016547</v>
      </c>
      <c r="AN322" s="37" t="str">
        <f t="shared" si="234"/>
        <v>nan</v>
      </c>
      <c r="AO322" s="37">
        <f t="shared" si="235"/>
        <v>72.838318748016547</v>
      </c>
      <c r="AP322" s="38">
        <f>(ATAN((T322-AC322)/((IF(S322=AB322,S322+0.0001,S322))-AB322))*(180/PI()))*-1</f>
        <v>77.380495388175561</v>
      </c>
      <c r="AQ322" s="37">
        <f t="shared" si="237"/>
        <v>-34.128110846519341</v>
      </c>
      <c r="AS322" s="19">
        <v>0.39200000000000002</v>
      </c>
      <c r="AT322" s="4">
        <f t="shared" si="253"/>
        <v>72.838318748016547</v>
      </c>
      <c r="AU322" s="11">
        <v>69.8237600920055</v>
      </c>
      <c r="AV322" s="11">
        <v>573.26199375797444</v>
      </c>
      <c r="AW322" s="11">
        <v>-273325.24322874256</v>
      </c>
      <c r="AX322" s="4">
        <f t="shared" si="241"/>
        <v>10.005309267623835</v>
      </c>
      <c r="AY322" s="4">
        <f t="shared" si="242"/>
        <v>-4770.4254231558953</v>
      </c>
      <c r="BA322" s="4">
        <f t="shared" si="251"/>
        <v>77.380495388175561</v>
      </c>
      <c r="BB322" s="11">
        <v>84.418261575537514</v>
      </c>
      <c r="BC322" s="11">
        <v>736.00655214763742</v>
      </c>
      <c r="BD322" s="11">
        <v>-202903.00128552102</v>
      </c>
      <c r="BE322" s="4">
        <f t="shared" si="243"/>
        <v>12.845737651227616</v>
      </c>
      <c r="BF322" s="4">
        <f t="shared" si="244"/>
        <v>-3541.3254346106296</v>
      </c>
      <c r="BH322" s="4">
        <f t="shared" si="252"/>
        <v>-34.128110846519341</v>
      </c>
      <c r="BI322" s="11">
        <v>-33.924950246393855</v>
      </c>
      <c r="BJ322" s="11">
        <v>1032.1668193902226</v>
      </c>
      <c r="BK322" s="11">
        <v>-11124.324924484637</v>
      </c>
      <c r="BL322" s="4">
        <f t="shared" si="245"/>
        <v>18.014709428197033</v>
      </c>
      <c r="BM322" s="4">
        <f t="shared" si="246"/>
        <v>-194.15609699392652</v>
      </c>
      <c r="BN322" s="4">
        <f t="shared" si="247"/>
        <v>8.2063923863061277</v>
      </c>
      <c r="BO322" s="4">
        <f t="shared" si="248"/>
        <v>-1.551307214981473E-3</v>
      </c>
      <c r="BP322" s="4">
        <f t="shared" si="249"/>
        <v>0.8368191366556117</v>
      </c>
    </row>
    <row r="323" spans="1:68" x14ac:dyDescent="0.3">
      <c r="A323" s="9">
        <v>14</v>
      </c>
      <c r="B323" s="9" t="s">
        <v>341</v>
      </c>
      <c r="C323" s="9">
        <v>51</v>
      </c>
      <c r="D323" s="9">
        <v>942.66700000000003</v>
      </c>
      <c r="E323" s="9">
        <v>395.33300000000003</v>
      </c>
      <c r="G323" s="9">
        <v>917.33299999999997</v>
      </c>
      <c r="H323" s="9">
        <v>349.33300000000003</v>
      </c>
      <c r="M323" s="9">
        <v>932.66700000000003</v>
      </c>
      <c r="N323" s="9">
        <v>440.66699999999997</v>
      </c>
      <c r="P323" s="9">
        <v>876.66700000000003</v>
      </c>
      <c r="Q323" s="9">
        <v>426</v>
      </c>
      <c r="S323" s="4">
        <f t="shared" si="220"/>
        <v>67.17884579752284</v>
      </c>
      <c r="T323" s="4">
        <f t="shared" si="221"/>
        <v>28.173272900899363</v>
      </c>
      <c r="V323" s="4">
        <f t="shared" si="222"/>
        <v>65.3734268325708</v>
      </c>
      <c r="W323" s="4">
        <f t="shared" si="223"/>
        <v>24.895098416499199</v>
      </c>
      <c r="Y323" s="4" t="str">
        <f t="shared" si="224"/>
        <v>nan</v>
      </c>
      <c r="Z323" s="4" t="str">
        <f t="shared" si="225"/>
        <v>nan</v>
      </c>
      <c r="AB323" s="4">
        <f t="shared" si="226"/>
        <v>66.466199170479328</v>
      </c>
      <c r="AC323" s="4">
        <f t="shared" si="227"/>
        <v>31.403985119938426</v>
      </c>
      <c r="AE323" s="4">
        <f t="shared" si="228"/>
        <v>62.475378059035648</v>
      </c>
      <c r="AF323" s="4">
        <f t="shared" si="229"/>
        <v>30.358746312053707</v>
      </c>
      <c r="AH323" s="37">
        <f t="shared" si="230"/>
        <v>3.7424544872557606</v>
      </c>
      <c r="AI323" s="37">
        <f t="shared" si="231"/>
        <v>3.3083782518455775</v>
      </c>
      <c r="AJ323" s="37">
        <f t="shared" si="232"/>
        <v>5.1864152164912927</v>
      </c>
      <c r="AL323" s="20">
        <v>0.4</v>
      </c>
      <c r="AM323" s="37">
        <f t="shared" si="233"/>
        <v>61.156702735728068</v>
      </c>
      <c r="AN323" s="37" t="str">
        <f t="shared" si="234"/>
        <v>nan</v>
      </c>
      <c r="AO323" s="37">
        <f t="shared" si="235"/>
        <v>61.156702735728068</v>
      </c>
      <c r="AP323" s="38">
        <f>(ATAN((T323-AC323)/((IF(S323=AB323,S323+0.0001,S323))-AB323))*(180/PI()))*-1</f>
        <v>77.560615218654107</v>
      </c>
      <c r="AQ323" s="37">
        <f t="shared" si="237"/>
        <v>-24.922008513322162</v>
      </c>
      <c r="AS323" s="19">
        <v>0.4</v>
      </c>
      <c r="AT323" s="4">
        <f t="shared" si="253"/>
        <v>61.156702735728068</v>
      </c>
      <c r="AU323" s="11">
        <v>64.557376900914491</v>
      </c>
      <c r="AV323" s="11">
        <v>-1371.3496870210631</v>
      </c>
      <c r="AW323" s="11">
        <v>-207681.02246601789</v>
      </c>
      <c r="AX323" s="4">
        <f t="shared" si="241"/>
        <v>-23.934567234711299</v>
      </c>
      <c r="AY323" s="4">
        <f t="shared" si="242"/>
        <v>-3624.7176359403265</v>
      </c>
      <c r="BA323" s="4">
        <f t="shared" si="251"/>
        <v>77.560615218654107</v>
      </c>
      <c r="BB323" s="11">
        <v>84.985184417585614</v>
      </c>
      <c r="BC323" s="11">
        <v>-634.44898020810069</v>
      </c>
      <c r="BD323" s="11">
        <v>-209568.42942918537</v>
      </c>
      <c r="BE323" s="4">
        <f t="shared" si="243"/>
        <v>-11.073223640551696</v>
      </c>
      <c r="BF323" s="4">
        <f t="shared" si="244"/>
        <v>-3657.659101772666</v>
      </c>
      <c r="BH323" s="4">
        <f t="shared" si="252"/>
        <v>-24.922008513322162</v>
      </c>
      <c r="BI323" s="11">
        <v>-26.506981742207739</v>
      </c>
      <c r="BJ323" s="11">
        <v>820.4910941113626</v>
      </c>
      <c r="BK323" s="11">
        <v>-20169.323483273616</v>
      </c>
      <c r="BL323" s="4">
        <f t="shared" si="245"/>
        <v>14.320271075533935</v>
      </c>
      <c r="BM323" s="4">
        <f t="shared" si="246"/>
        <v>-352.02110268293615</v>
      </c>
      <c r="BN323" s="4">
        <f t="shared" si="247"/>
        <v>8.8405232401102314</v>
      </c>
      <c r="BO323" s="4">
        <f t="shared" si="248"/>
        <v>-2.8126486104366596E-3</v>
      </c>
      <c r="BP323" s="4">
        <f t="shared" si="249"/>
        <v>0.90148248793436947</v>
      </c>
    </row>
    <row r="324" spans="1:68" x14ac:dyDescent="0.3">
      <c r="A324" s="9">
        <v>34</v>
      </c>
      <c r="B324" s="9" t="s">
        <v>361</v>
      </c>
      <c r="C324" s="9">
        <v>52</v>
      </c>
      <c r="D324" s="9">
        <v>934.66700000000003</v>
      </c>
      <c r="E324" s="9">
        <v>391.33300000000003</v>
      </c>
      <c r="G324" s="9">
        <v>898.66700000000003</v>
      </c>
      <c r="H324" s="9">
        <v>357.33300000000003</v>
      </c>
      <c r="M324" s="9">
        <v>933.33299999999997</v>
      </c>
      <c r="N324" s="9">
        <v>444</v>
      </c>
      <c r="P324" s="9">
        <v>880.66700000000003</v>
      </c>
      <c r="Q324" s="9">
        <v>414</v>
      </c>
      <c r="S324" s="4">
        <f t="shared" si="220"/>
        <v>66.60872849588803</v>
      </c>
      <c r="T324" s="4">
        <f t="shared" si="221"/>
        <v>27.888214250081958</v>
      </c>
      <c r="V324" s="4">
        <f t="shared" si="222"/>
        <v>64.043200638531388</v>
      </c>
      <c r="W324" s="4">
        <f t="shared" si="223"/>
        <v>25.465215718134008</v>
      </c>
      <c r="Y324" s="4" t="str">
        <f t="shared" si="224"/>
        <v>nan</v>
      </c>
      <c r="Z324" s="4" t="str">
        <f t="shared" si="225"/>
        <v>nan</v>
      </c>
      <c r="AB324" s="4">
        <f t="shared" si="226"/>
        <v>66.513661435840419</v>
      </c>
      <c r="AC324" s="4">
        <f t="shared" si="227"/>
        <v>31.641510240732032</v>
      </c>
      <c r="AE324" s="4">
        <f t="shared" si="228"/>
        <v>62.760436709853053</v>
      </c>
      <c r="AF324" s="4">
        <f t="shared" si="229"/>
        <v>29.50357035960149</v>
      </c>
      <c r="AH324" s="37">
        <f t="shared" si="230"/>
        <v>3.5288603079032308</v>
      </c>
      <c r="AI324" s="37">
        <f t="shared" si="231"/>
        <v>3.7544997721848397</v>
      </c>
      <c r="AJ324" s="37">
        <f t="shared" si="232"/>
        <v>4.1735746106936142</v>
      </c>
      <c r="AL324" s="20">
        <v>0.40800000000000003</v>
      </c>
      <c r="AM324" s="37">
        <f t="shared" si="233"/>
        <v>43.36342295838341</v>
      </c>
      <c r="AN324" s="37" t="str">
        <f t="shared" si="234"/>
        <v>nan</v>
      </c>
      <c r="AO324" s="37">
        <f t="shared" si="235"/>
        <v>43.36342295838341</v>
      </c>
      <c r="AP324" s="38">
        <f>(ATAN((T324-AC324)/((IF(S324=AB324,S324+0.0001,S324))-AB324))*(180/PI()))*-1</f>
        <v>88.549068089994634</v>
      </c>
      <c r="AQ324" s="37">
        <f t="shared" si="237"/>
        <v>-22.7706796051414</v>
      </c>
      <c r="AS324" s="19">
        <v>0.40800000000000003</v>
      </c>
      <c r="AT324" s="4">
        <f t="shared" si="253"/>
        <v>43.36342295838341</v>
      </c>
      <c r="AU324" s="11">
        <v>47.882164057498649</v>
      </c>
      <c r="AV324" s="11">
        <v>-2749.6345235274198</v>
      </c>
      <c r="AW324" s="11">
        <v>-137997.09006743578</v>
      </c>
      <c r="AX324" s="4">
        <f t="shared" si="241"/>
        <v>-47.990175662058967</v>
      </c>
      <c r="AY324" s="4">
        <f t="shared" si="242"/>
        <v>-2408.5035798479189</v>
      </c>
      <c r="BA324" s="4">
        <f t="shared" si="251"/>
        <v>88.549068089994634</v>
      </c>
      <c r="BB324" s="11">
        <v>74.267077410052551</v>
      </c>
      <c r="BC324" s="11">
        <v>-2617.0884779827893</v>
      </c>
      <c r="BD324" s="11">
        <v>-241122.67841218636</v>
      </c>
      <c r="BE324" s="4">
        <f t="shared" si="243"/>
        <v>-45.676810756806802</v>
      </c>
      <c r="BF324" s="4">
        <f t="shared" si="244"/>
        <v>-4208.3846395201053</v>
      </c>
      <c r="BH324" s="4">
        <f t="shared" si="252"/>
        <v>-22.7706796051414</v>
      </c>
      <c r="BI324" s="11">
        <v>-20.797092117072282</v>
      </c>
      <c r="BJ324" s="11">
        <v>709.45762832998139</v>
      </c>
      <c r="BK324" s="11">
        <v>-13970.507076074735</v>
      </c>
      <c r="BL324" s="4">
        <f t="shared" si="245"/>
        <v>12.382371517748375</v>
      </c>
      <c r="BM324" s="4">
        <f t="shared" si="246"/>
        <v>-243.8313466506701</v>
      </c>
      <c r="BN324" s="4">
        <f t="shared" si="247"/>
        <v>6.250267016616073</v>
      </c>
      <c r="BO324" s="4">
        <f t="shared" si="248"/>
        <v>-1.9482124597388539E-3</v>
      </c>
      <c r="BP324" s="4">
        <f t="shared" si="249"/>
        <v>0.63734986124225501</v>
      </c>
    </row>
    <row r="325" spans="1:68" x14ac:dyDescent="0.3">
      <c r="A325" s="9">
        <v>4</v>
      </c>
      <c r="B325" s="9" t="s">
        <v>331</v>
      </c>
      <c r="C325" s="9">
        <v>53</v>
      </c>
      <c r="D325" s="9">
        <v>928</v>
      </c>
      <c r="E325" s="9">
        <v>391.33300000000003</v>
      </c>
      <c r="G325" s="9">
        <v>888</v>
      </c>
      <c r="H325" s="9">
        <v>364</v>
      </c>
      <c r="M325" s="9">
        <v>961.33299999999997</v>
      </c>
      <c r="N325" s="9">
        <v>416</v>
      </c>
      <c r="P325" s="9">
        <v>885.33299999999997</v>
      </c>
      <c r="Q325" s="9">
        <v>402</v>
      </c>
      <c r="S325" s="4">
        <f t="shared" si="220"/>
        <v>66.133606989638125</v>
      </c>
      <c r="T325" s="4">
        <f t="shared" si="221"/>
        <v>27.888214250081958</v>
      </c>
      <c r="V325" s="4">
        <f t="shared" si="222"/>
        <v>63.283020481464064</v>
      </c>
      <c r="W325" s="4">
        <f t="shared" si="223"/>
        <v>25.940337224383917</v>
      </c>
      <c r="Y325" s="4" t="str">
        <f t="shared" si="224"/>
        <v>nan</v>
      </c>
      <c r="Z325" s="4" t="str">
        <f t="shared" si="225"/>
        <v>nan</v>
      </c>
      <c r="AB325" s="4">
        <f t="shared" si="226"/>
        <v>68.509071991562266</v>
      </c>
      <c r="AC325" s="4">
        <f t="shared" si="227"/>
        <v>29.646099685010192</v>
      </c>
      <c r="AE325" s="4">
        <f t="shared" si="228"/>
        <v>63.092957626031556</v>
      </c>
      <c r="AF325" s="4">
        <f t="shared" si="229"/>
        <v>28.648394407149272</v>
      </c>
      <c r="AH325" s="37">
        <f t="shared" si="230"/>
        <v>3.452545198520395</v>
      </c>
      <c r="AI325" s="37">
        <f t="shared" si="231"/>
        <v>2.9551641541036742</v>
      </c>
      <c r="AJ325" s="37">
        <f t="shared" si="232"/>
        <v>3.1342339452567862</v>
      </c>
      <c r="AL325" s="20">
        <v>0.41600000000000004</v>
      </c>
      <c r="AM325" s="37">
        <f t="shared" si="233"/>
        <v>34.3457719162407</v>
      </c>
      <c r="AN325" s="37" t="str">
        <f t="shared" si="234"/>
        <v>nan</v>
      </c>
      <c r="AO325" s="37">
        <f t="shared" si="235"/>
        <v>34.3457719162407</v>
      </c>
      <c r="AP325" s="37">
        <f t="shared" si="236"/>
        <v>36.502085310373467</v>
      </c>
      <c r="AQ325" s="37">
        <f t="shared" si="237"/>
        <v>-14.03655943439461</v>
      </c>
      <c r="AS325" s="19">
        <v>0.41600000000000004</v>
      </c>
      <c r="AT325" s="4">
        <f t="shared" si="253"/>
        <v>34.3457719162407</v>
      </c>
      <c r="AU325" s="11">
        <v>20.563222434865668</v>
      </c>
      <c r="AV325" s="11">
        <v>-3579.3032329721968</v>
      </c>
      <c r="AW325" s="11">
        <v>22006.648341735072</v>
      </c>
      <c r="AX325" s="4">
        <f t="shared" si="241"/>
        <v>-62.470626342642497</v>
      </c>
      <c r="AY325" s="4">
        <f t="shared" si="242"/>
        <v>384.08847089182734</v>
      </c>
      <c r="BA325" s="4">
        <f t="shared" si="251"/>
        <v>36.502085310373467</v>
      </c>
      <c r="BB325" s="11">
        <v>43.111766780980467</v>
      </c>
      <c r="BC325" s="11">
        <v>-4492.4120180464852</v>
      </c>
      <c r="BD325" s="11">
        <v>-91818.748135265996</v>
      </c>
      <c r="BE325" s="4">
        <f t="shared" si="243"/>
        <v>-78.407381071074084</v>
      </c>
      <c r="BF325" s="4">
        <f t="shared" si="244"/>
        <v>-1602.5394700197958</v>
      </c>
      <c r="BH325" s="4">
        <f t="shared" si="252"/>
        <v>-14.03655943439461</v>
      </c>
      <c r="BI325" s="11">
        <v>-15.15565914976917</v>
      </c>
      <c r="BJ325" s="11">
        <v>596.96297027715116</v>
      </c>
      <c r="BK325" s="11">
        <v>-44194.226714823373</v>
      </c>
      <c r="BL325" s="4">
        <f t="shared" si="245"/>
        <v>10.418969343821335</v>
      </c>
      <c r="BM325" s="4">
        <f t="shared" si="246"/>
        <v>-771.33476654650508</v>
      </c>
      <c r="BN325" s="4">
        <f t="shared" si="247"/>
        <v>16.902914001430879</v>
      </c>
      <c r="BO325" s="4">
        <f t="shared" si="248"/>
        <v>-6.1629647847065757E-3</v>
      </c>
      <c r="BP325" s="4">
        <f t="shared" si="249"/>
        <v>1.7236175454203773</v>
      </c>
    </row>
    <row r="326" spans="1:68" x14ac:dyDescent="0.3">
      <c r="A326" s="9">
        <v>58</v>
      </c>
      <c r="B326" s="9" t="s">
        <v>385</v>
      </c>
      <c r="C326" s="9">
        <v>54</v>
      </c>
      <c r="D326" s="9">
        <v>926.66700000000003</v>
      </c>
      <c r="E326" s="9">
        <v>390</v>
      </c>
      <c r="J326" s="9">
        <v>916.66700000000003</v>
      </c>
      <c r="K326" s="9">
        <v>350</v>
      </c>
      <c r="M326" s="9">
        <v>967.33299999999997</v>
      </c>
      <c r="N326" s="9">
        <v>394</v>
      </c>
      <c r="P326" s="9">
        <v>887.33299999999997</v>
      </c>
      <c r="Q326" s="9">
        <v>400</v>
      </c>
      <c r="S326" s="4">
        <f t="shared" si="220"/>
        <v>66.038611194253221</v>
      </c>
      <c r="T326" s="4">
        <f t="shared" si="221"/>
        <v>27.793218454697055</v>
      </c>
      <c r="V326" s="4" t="str">
        <f t="shared" si="222"/>
        <v>nan</v>
      </c>
      <c r="W326" s="4" t="str">
        <f t="shared" si="223"/>
        <v>nan</v>
      </c>
      <c r="Y326" s="4">
        <f t="shared" si="224"/>
        <v>65.325964567209709</v>
      </c>
      <c r="Z326" s="4">
        <f t="shared" si="225"/>
        <v>24.942631946522997</v>
      </c>
      <c r="AB326" s="4">
        <f t="shared" si="226"/>
        <v>68.936659967788373</v>
      </c>
      <c r="AC326" s="4">
        <f t="shared" si="227"/>
        <v>28.078277105514459</v>
      </c>
      <c r="AE326" s="4">
        <f t="shared" si="228"/>
        <v>63.235486951440258</v>
      </c>
      <c r="AF326" s="4">
        <f t="shared" si="229"/>
        <v>28.50586508174057</v>
      </c>
      <c r="AH326" s="37"/>
      <c r="AI326" s="37">
        <f t="shared" si="231"/>
        <v>2.9120345341692695</v>
      </c>
      <c r="AJ326" s="37">
        <f t="shared" si="232"/>
        <v>2.8922950637309199</v>
      </c>
      <c r="AL326" s="20">
        <v>0.42399999999999999</v>
      </c>
      <c r="AM326" s="37" t="str">
        <f t="shared" si="233"/>
        <v>nan</v>
      </c>
      <c r="AN326" s="37">
        <f t="shared" si="234"/>
        <v>75.963756532073575</v>
      </c>
      <c r="AO326" s="37">
        <f t="shared" si="235"/>
        <v>-17.496243467926419</v>
      </c>
      <c r="AP326" s="37">
        <f t="shared" si="236"/>
        <v>5.6176720940551679</v>
      </c>
      <c r="AQ326" s="37">
        <f t="shared" si="237"/>
        <v>-14.264280397645317</v>
      </c>
      <c r="AS326" s="19">
        <v>0.42399999999999999</v>
      </c>
      <c r="AT326" s="4">
        <f t="shared" si="253"/>
        <v>-17.496243467926419</v>
      </c>
      <c r="AU326" s="11">
        <v>-9.386690390180993</v>
      </c>
      <c r="AV326" s="11">
        <v>-2397.5281333355033</v>
      </c>
      <c r="AW326" s="11">
        <v>269945.63605293131</v>
      </c>
      <c r="AX326" s="4">
        <f t="shared" si="241"/>
        <v>-41.844759835898152</v>
      </c>
      <c r="AY326" s="4">
        <f t="shared" si="242"/>
        <v>4711.4401505139622</v>
      </c>
      <c r="BA326" s="4">
        <f t="shared" si="251"/>
        <v>5.6176720940551679</v>
      </c>
      <c r="BB326" s="11">
        <v>2.3884817072588529</v>
      </c>
      <c r="BC326" s="11">
        <v>-4086.1885179255496</v>
      </c>
      <c r="BD326" s="11">
        <v>216177.92496308987</v>
      </c>
      <c r="BE326" s="4">
        <f t="shared" si="243"/>
        <v>-71.317443494988169</v>
      </c>
      <c r="BF326" s="4">
        <f t="shared" si="244"/>
        <v>3773.0165607351601</v>
      </c>
      <c r="BH326" s="4">
        <f t="shared" si="252"/>
        <v>-14.264280397645317</v>
      </c>
      <c r="BI326" s="11">
        <v>-11.245684138970349</v>
      </c>
      <c r="BJ326" s="11">
        <v>2.3499673069973599</v>
      </c>
      <c r="BK326" s="11">
        <v>-102955.35041364832</v>
      </c>
      <c r="BL326" s="4">
        <f t="shared" si="245"/>
        <v>4.1014666821328309E-2</v>
      </c>
      <c r="BM326" s="4">
        <f t="shared" si="246"/>
        <v>-1796.9098472626695</v>
      </c>
      <c r="BN326" s="4">
        <f t="shared" si="247"/>
        <v>38.992943685617014</v>
      </c>
      <c r="BO326" s="4">
        <f t="shared" si="248"/>
        <v>-1.4357309679628729E-2</v>
      </c>
      <c r="BP326" s="4">
        <f t="shared" si="249"/>
        <v>3.9761736868819644</v>
      </c>
    </row>
    <row r="327" spans="1:68" x14ac:dyDescent="0.3">
      <c r="A327" s="9">
        <v>20</v>
      </c>
      <c r="B327" s="9" t="s">
        <v>347</v>
      </c>
      <c r="C327" s="9">
        <v>55</v>
      </c>
      <c r="D327" s="9">
        <v>923.33299999999997</v>
      </c>
      <c r="E327" s="9">
        <v>391.33300000000003</v>
      </c>
      <c r="J327" s="9">
        <v>903.33299999999997</v>
      </c>
      <c r="K327" s="9">
        <v>342.66699999999997</v>
      </c>
      <c r="M327" s="9">
        <v>970.66700000000003</v>
      </c>
      <c r="N327" s="9">
        <v>368</v>
      </c>
      <c r="P327" s="9">
        <v>890</v>
      </c>
      <c r="Q327" s="9">
        <v>396.66699999999997</v>
      </c>
      <c r="S327" s="4">
        <f t="shared" si="220"/>
        <v>65.801014808796907</v>
      </c>
      <c r="T327" s="4">
        <f t="shared" si="221"/>
        <v>27.888214250081958</v>
      </c>
      <c r="V327" s="4" t="str">
        <f t="shared" si="222"/>
        <v>nan</v>
      </c>
      <c r="W327" s="4" t="str">
        <f t="shared" si="223"/>
        <v>nan</v>
      </c>
      <c r="Y327" s="4">
        <f t="shared" si="224"/>
        <v>64.375721554709884</v>
      </c>
      <c r="Z327" s="4">
        <f t="shared" si="225"/>
        <v>24.420048174911987</v>
      </c>
      <c r="AB327" s="4">
        <f t="shared" si="226"/>
        <v>69.174256353244687</v>
      </c>
      <c r="AC327" s="4">
        <f t="shared" si="227"/>
        <v>26.225395875201322</v>
      </c>
      <c r="AE327" s="4">
        <f t="shared" si="228"/>
        <v>63.425549806872766</v>
      </c>
      <c r="AF327" s="4">
        <f t="shared" si="229"/>
        <v>28.268339960946964</v>
      </c>
      <c r="AH327" s="37"/>
      <c r="AI327" s="37">
        <f t="shared" si="231"/>
        <v>3.7608142024073885</v>
      </c>
      <c r="AJ327" s="37">
        <f t="shared" si="232"/>
        <v>2.4056869146726232</v>
      </c>
      <c r="AL327" s="20">
        <v>0.432</v>
      </c>
      <c r="AM327" s="37" t="str">
        <f t="shared" si="233"/>
        <v>nan</v>
      </c>
      <c r="AN327" s="37">
        <f t="shared" si="234"/>
        <v>67.659076089848682</v>
      </c>
      <c r="AO327" s="37">
        <f t="shared" si="235"/>
        <v>-25.800923910151312</v>
      </c>
      <c r="AP327" s="37">
        <f t="shared" si="236"/>
        <v>-26.240705011562937</v>
      </c>
      <c r="AQ327" s="37">
        <f t="shared" si="237"/>
        <v>-9.091483626207264</v>
      </c>
      <c r="AS327" s="19">
        <v>0.432</v>
      </c>
      <c r="AT327" s="4">
        <f t="shared" si="253"/>
        <v>-25.800923910151312</v>
      </c>
      <c r="AU327" s="11">
        <v>-17.797229520525999</v>
      </c>
      <c r="AV327" s="11">
        <v>739.82714902237922</v>
      </c>
      <c r="AW327" s="11">
        <v>339089.77882648131</v>
      </c>
      <c r="AX327" s="4">
        <f t="shared" si="241"/>
        <v>12.912419646083265</v>
      </c>
      <c r="AY327" s="4">
        <f t="shared" si="242"/>
        <v>5918.2331003814543</v>
      </c>
      <c r="BA327" s="4">
        <f t="shared" si="251"/>
        <v>-26.240705011562937</v>
      </c>
      <c r="BB327" s="11">
        <v>-22.267252611164977</v>
      </c>
      <c r="BC327" s="11">
        <v>-1033.5650543506401</v>
      </c>
      <c r="BD327" s="11">
        <v>427724.82812347275</v>
      </c>
      <c r="BE327" s="4">
        <f t="shared" si="243"/>
        <v>-18.039113231972813</v>
      </c>
      <c r="BF327" s="4">
        <f t="shared" si="244"/>
        <v>7465.2065432814397</v>
      </c>
      <c r="BH327" s="4">
        <f t="shared" si="252"/>
        <v>-9.091483626207264</v>
      </c>
      <c r="BI327" s="11">
        <v>-15.118059671071332</v>
      </c>
      <c r="BJ327" s="11">
        <v>-1050.3227145830899</v>
      </c>
      <c r="BK327" s="11">
        <v>-101514.96137635954</v>
      </c>
      <c r="BL327" s="4">
        <f t="shared" si="245"/>
        <v>-18.33158957795958</v>
      </c>
      <c r="BM327" s="4">
        <f t="shared" si="246"/>
        <v>-1771.7703160523488</v>
      </c>
      <c r="BN327" s="4">
        <f t="shared" si="247"/>
        <v>39.132854650518532</v>
      </c>
      <c r="BO327" s="4">
        <f t="shared" si="248"/>
        <v>-1.4156444825258267E-2</v>
      </c>
      <c r="BP327" s="4">
        <f t="shared" si="249"/>
        <v>3.9904406348106192</v>
      </c>
    </row>
    <row r="328" spans="1:68" x14ac:dyDescent="0.3">
      <c r="A328" s="9">
        <v>15</v>
      </c>
      <c r="B328" s="9" t="s">
        <v>342</v>
      </c>
      <c r="C328" s="9">
        <v>56</v>
      </c>
      <c r="D328" s="9">
        <v>916.66700000000003</v>
      </c>
      <c r="E328" s="9">
        <v>385.33300000000003</v>
      </c>
      <c r="J328" s="9">
        <v>921.33299999999997</v>
      </c>
      <c r="K328" s="9">
        <v>348</v>
      </c>
      <c r="M328" s="9">
        <v>971.33299999999997</v>
      </c>
      <c r="N328" s="9">
        <v>368.66699999999997</v>
      </c>
      <c r="P328" s="9">
        <v>886</v>
      </c>
      <c r="Q328" s="9">
        <v>403.33300000000003</v>
      </c>
      <c r="S328" s="4">
        <f t="shared" si="220"/>
        <v>65.325964567209709</v>
      </c>
      <c r="T328" s="4">
        <f t="shared" si="221"/>
        <v>27.460626273855848</v>
      </c>
      <c r="V328" s="4" t="str">
        <f t="shared" si="222"/>
        <v>nan</v>
      </c>
      <c r="W328" s="4" t="str">
        <f t="shared" si="223"/>
        <v>nan</v>
      </c>
      <c r="Y328" s="4">
        <f t="shared" si="224"/>
        <v>65.658485483388205</v>
      </c>
      <c r="Z328" s="4">
        <f t="shared" si="225"/>
        <v>24.800102621114295</v>
      </c>
      <c r="AB328" s="4">
        <f t="shared" si="226"/>
        <v>69.221718618605777</v>
      </c>
      <c r="AC328" s="4">
        <f t="shared" si="227"/>
        <v>26.272929405225124</v>
      </c>
      <c r="AE328" s="4">
        <f t="shared" si="228"/>
        <v>63.140491156055361</v>
      </c>
      <c r="AF328" s="4">
        <f t="shared" si="229"/>
        <v>28.743390202534176</v>
      </c>
      <c r="AH328" s="37"/>
      <c r="AI328" s="37">
        <f t="shared" si="231"/>
        <v>4.0727783490786855</v>
      </c>
      <c r="AJ328" s="37">
        <f t="shared" si="232"/>
        <v>2.5341225952153303</v>
      </c>
      <c r="AL328" s="20">
        <v>0.44</v>
      </c>
      <c r="AM328" s="37" t="str">
        <f t="shared" si="233"/>
        <v>nan</v>
      </c>
      <c r="AN328" s="37">
        <f t="shared" si="234"/>
        <v>-82.875928097402877</v>
      </c>
      <c r="AO328" s="37">
        <f t="shared" si="235"/>
        <v>10.584071902597117</v>
      </c>
      <c r="AP328" s="37">
        <f t="shared" si="236"/>
        <v>-16.954868650476332</v>
      </c>
      <c r="AQ328" s="37">
        <f t="shared" si="237"/>
        <v>-30.410809391283461</v>
      </c>
      <c r="AS328" s="19">
        <v>0.44</v>
      </c>
      <c r="AT328" s="4">
        <f t="shared" si="253"/>
        <v>10.584071902597117</v>
      </c>
      <c r="AU328" s="11">
        <v>2.4505445564155384</v>
      </c>
      <c r="AV328" s="11">
        <v>3027.9085855826011</v>
      </c>
      <c r="AW328" s="11">
        <v>130153.84913217578</v>
      </c>
      <c r="AX328" s="4">
        <f t="shared" si="241"/>
        <v>52.846974267820897</v>
      </c>
      <c r="AY328" s="4">
        <f t="shared" si="242"/>
        <v>2271.6132015004323</v>
      </c>
      <c r="BA328" s="4">
        <f t="shared" si="251"/>
        <v>-16.954868650476332</v>
      </c>
      <c r="BB328" s="11">
        <v>-14.148559947818683</v>
      </c>
      <c r="BC328" s="11">
        <v>2757.4090571034412</v>
      </c>
      <c r="BD328" s="11">
        <v>359239.02421155089</v>
      </c>
      <c r="BE328" s="4">
        <f t="shared" si="243"/>
        <v>48.125866870767389</v>
      </c>
      <c r="BF328" s="4">
        <f t="shared" si="244"/>
        <v>6269.9037741431912</v>
      </c>
      <c r="BH328" s="4">
        <f t="shared" si="252"/>
        <v>-30.410809391283461</v>
      </c>
      <c r="BI328" s="11">
        <v>-28.050848370502216</v>
      </c>
      <c r="BJ328" s="11">
        <v>-1621.8894918619862</v>
      </c>
      <c r="BK328" s="11">
        <v>-8623.4154076305058</v>
      </c>
      <c r="BL328" s="4">
        <f t="shared" si="245"/>
        <v>-28.307311736489439</v>
      </c>
      <c r="BM328" s="4">
        <f t="shared" si="246"/>
        <v>-150.50699163036131</v>
      </c>
      <c r="BN328" s="4">
        <f t="shared" si="247"/>
        <v>17.692358680056007</v>
      </c>
      <c r="BO328" s="4">
        <f t="shared" si="248"/>
        <v>-1.2025508631265868E-3</v>
      </c>
      <c r="BP328" s="4">
        <f t="shared" si="249"/>
        <v>1.804118499226439</v>
      </c>
    </row>
    <row r="329" spans="1:68" x14ac:dyDescent="0.3">
      <c r="A329" s="9">
        <v>52</v>
      </c>
      <c r="B329" s="9" t="s">
        <v>379</v>
      </c>
      <c r="C329" s="9">
        <v>57</v>
      </c>
      <c r="D329" s="9">
        <v>930</v>
      </c>
      <c r="E329" s="9">
        <v>368.66699999999997</v>
      </c>
      <c r="M329" s="9">
        <v>968</v>
      </c>
      <c r="N329" s="9">
        <v>384.66699999999997</v>
      </c>
      <c r="P329" s="9">
        <v>886.66700000000003</v>
      </c>
      <c r="Q329" s="9">
        <v>410</v>
      </c>
      <c r="S329" s="4">
        <f t="shared" si="220"/>
        <v>66.276136315046827</v>
      </c>
      <c r="T329" s="4">
        <f t="shared" si="221"/>
        <v>26.272929405225124</v>
      </c>
      <c r="V329" s="4" t="str">
        <f t="shared" si="222"/>
        <v>nan</v>
      </c>
      <c r="W329" s="4" t="str">
        <f t="shared" si="223"/>
        <v>nan</v>
      </c>
      <c r="Y329" s="4" t="str">
        <f t="shared" si="224"/>
        <v>nan</v>
      </c>
      <c r="Z329" s="4" t="str">
        <f t="shared" si="225"/>
        <v>nan</v>
      </c>
      <c r="AB329" s="4">
        <f t="shared" si="226"/>
        <v>68.984193497812171</v>
      </c>
      <c r="AC329" s="4">
        <f t="shared" si="227"/>
        <v>27.413164008494746</v>
      </c>
      <c r="AE329" s="4">
        <f t="shared" si="228"/>
        <v>63.188024686079167</v>
      </c>
      <c r="AF329" s="4">
        <f t="shared" si="229"/>
        <v>29.218511708784082</v>
      </c>
      <c r="AH329" s="37"/>
      <c r="AI329" s="37">
        <f t="shared" si="231"/>
        <v>2.9383173170405552</v>
      </c>
      <c r="AJ329" s="37">
        <f t="shared" si="232"/>
        <v>4.2676560943924464</v>
      </c>
      <c r="AL329" s="20">
        <v>0.44800000000000001</v>
      </c>
      <c r="AM329" s="37" t="str">
        <f t="shared" si="233"/>
        <v>nan</v>
      </c>
      <c r="AN329" s="37" t="str">
        <f t="shared" si="234"/>
        <v>nan</v>
      </c>
      <c r="AO329" s="37"/>
      <c r="AP329" s="37">
        <f t="shared" si="236"/>
        <v>22.833654177917609</v>
      </c>
      <c r="AQ329" s="37">
        <f t="shared" si="237"/>
        <v>-43.646797395043521</v>
      </c>
      <c r="AS329" s="19">
        <v>0.44800000000000001</v>
      </c>
      <c r="AT329" s="4">
        <f>AVERAGE(AT328,AT330)</f>
        <v>29.010068802830389</v>
      </c>
      <c r="BA329" s="4">
        <f t="shared" si="251"/>
        <v>22.833654177917609</v>
      </c>
      <c r="BB329" s="11">
        <v>21.85129439800852</v>
      </c>
      <c r="BC329" s="11">
        <v>4714.2596060411834</v>
      </c>
      <c r="BD329" s="11">
        <v>50771.956749634475</v>
      </c>
      <c r="BE329" s="4">
        <f t="shared" si="243"/>
        <v>82.279351919189409</v>
      </c>
      <c r="BF329" s="4">
        <f t="shared" si="244"/>
        <v>886.13781296128013</v>
      </c>
      <c r="BH329" s="4">
        <f t="shared" si="252"/>
        <v>-43.646797395043521</v>
      </c>
      <c r="BI329" s="11">
        <v>-41.068292773432987</v>
      </c>
      <c r="BJ329" s="11">
        <v>-1188.2973676586221</v>
      </c>
      <c r="BK329" s="11">
        <v>69593.100545385125</v>
      </c>
      <c r="BL329" s="4">
        <f t="shared" si="245"/>
        <v>-20.739701558424535</v>
      </c>
      <c r="BM329" s="4">
        <f t="shared" si="246"/>
        <v>1214.6287411884321</v>
      </c>
      <c r="BN329" s="4">
        <f t="shared" si="247"/>
        <v>27.961351306261946</v>
      </c>
      <c r="BO329" s="4">
        <f t="shared" si="248"/>
        <v>9.7048836420955721E-3</v>
      </c>
      <c r="BP329" s="4">
        <f t="shared" si="249"/>
        <v>2.8512643264384034</v>
      </c>
    </row>
    <row r="330" spans="1:68" x14ac:dyDescent="0.3">
      <c r="A330" s="9">
        <v>9</v>
      </c>
      <c r="B330" s="9" t="s">
        <v>336</v>
      </c>
      <c r="C330" s="9">
        <v>58</v>
      </c>
      <c r="D330" s="9">
        <v>938.66700000000003</v>
      </c>
      <c r="E330" s="9">
        <v>363.33300000000003</v>
      </c>
      <c r="G330" s="9">
        <v>908.66700000000003</v>
      </c>
      <c r="H330" s="9">
        <v>330.66699999999997</v>
      </c>
      <c r="M330" s="9">
        <v>957.33299999999997</v>
      </c>
      <c r="N330" s="9">
        <v>398</v>
      </c>
      <c r="P330" s="9">
        <v>886.66700000000003</v>
      </c>
      <c r="Q330" s="9">
        <v>417.33300000000003</v>
      </c>
      <c r="S330" s="4">
        <f t="shared" si="220"/>
        <v>66.893787146705435</v>
      </c>
      <c r="T330" s="4">
        <f t="shared" si="221"/>
        <v>25.892803694360119</v>
      </c>
      <c r="V330" s="4">
        <f t="shared" si="222"/>
        <v>64.7558472655749</v>
      </c>
      <c r="W330" s="4">
        <f t="shared" si="223"/>
        <v>23.564872222459769</v>
      </c>
      <c r="Y330" s="4" t="str">
        <f t="shared" si="224"/>
        <v>nan</v>
      </c>
      <c r="Z330" s="4" t="str">
        <f t="shared" si="225"/>
        <v>nan</v>
      </c>
      <c r="AB330" s="4">
        <f t="shared" si="226"/>
        <v>68.224013340744861</v>
      </c>
      <c r="AC330" s="4">
        <f t="shared" si="227"/>
        <v>28.363335756331868</v>
      </c>
      <c r="AE330" s="4">
        <f t="shared" si="228"/>
        <v>63.188024686079167</v>
      </c>
      <c r="AF330" s="4">
        <f t="shared" si="229"/>
        <v>29.741095480395096</v>
      </c>
      <c r="AH330" s="37">
        <f t="shared" si="230"/>
        <v>3.1607043318210852</v>
      </c>
      <c r="AI330" s="37">
        <f t="shared" si="231"/>
        <v>2.8058920856902176</v>
      </c>
      <c r="AJ330" s="37">
        <f t="shared" si="232"/>
        <v>5.3424736859484039</v>
      </c>
      <c r="AL330" s="20">
        <v>0.45600000000000002</v>
      </c>
      <c r="AM330" s="37">
        <f t="shared" si="233"/>
        <v>47.436065703063662</v>
      </c>
      <c r="AN330" s="37" t="str">
        <f t="shared" si="234"/>
        <v>nan</v>
      </c>
      <c r="AO330" s="37">
        <f t="shared" si="235"/>
        <v>47.436065703063662</v>
      </c>
      <c r="AP330" s="37">
        <f t="shared" si="236"/>
        <v>61.700328386406326</v>
      </c>
      <c r="AQ330" s="37">
        <f t="shared" si="237"/>
        <v>-46.080924186660738</v>
      </c>
      <c r="AS330" s="19">
        <v>0.45600000000000002</v>
      </c>
      <c r="AT330" s="4">
        <f t="shared" ref="AT330:AT336" si="254">AO330</f>
        <v>47.436065703063662</v>
      </c>
      <c r="AU330" s="11">
        <v>47.607168046020909</v>
      </c>
      <c r="AV330" s="11">
        <v>1101.0609569070186</v>
      </c>
      <c r="AW330" s="11">
        <v>-213950.73337623055</v>
      </c>
      <c r="AX330" s="4">
        <f t="shared" si="241"/>
        <v>19.217138963186876</v>
      </c>
      <c r="AY330" s="4">
        <f t="shared" si="242"/>
        <v>-3734.1447344717476</v>
      </c>
      <c r="BA330" s="4">
        <f t="shared" si="251"/>
        <v>61.700328386406326</v>
      </c>
      <c r="BB330" s="11">
        <v>61.279597331485306</v>
      </c>
      <c r="BC330" s="11">
        <v>3569.7604036822095</v>
      </c>
      <c r="BD330" s="11">
        <v>-255861.08432512174</v>
      </c>
      <c r="BE330" s="4">
        <f t="shared" si="243"/>
        <v>62.304072551576468</v>
      </c>
      <c r="BF330" s="4">
        <f t="shared" si="244"/>
        <v>-4465.6183491962292</v>
      </c>
      <c r="BH330" s="4">
        <f t="shared" si="252"/>
        <v>-46.080924186660738</v>
      </c>
      <c r="BI330" s="11">
        <v>-47.06360715609771</v>
      </c>
      <c r="BJ330" s="11">
        <v>-508.39983024790592</v>
      </c>
      <c r="BK330" s="11">
        <v>56521.570244684954</v>
      </c>
      <c r="BL330" s="4">
        <f t="shared" si="245"/>
        <v>-8.8732509544062168</v>
      </c>
      <c r="BM330" s="4">
        <f t="shared" si="246"/>
        <v>986.48749916700967</v>
      </c>
      <c r="BN330" s="4">
        <f t="shared" si="247"/>
        <v>21.474852411914696</v>
      </c>
      <c r="BO330" s="4">
        <f t="shared" si="248"/>
        <v>7.8820351183444062E-3</v>
      </c>
      <c r="BP330" s="4">
        <f t="shared" si="249"/>
        <v>2.189825517621157</v>
      </c>
    </row>
    <row r="331" spans="1:68" x14ac:dyDescent="0.3">
      <c r="A331" s="9">
        <v>10</v>
      </c>
      <c r="B331" s="9" t="s">
        <v>337</v>
      </c>
      <c r="C331" s="9">
        <v>59</v>
      </c>
      <c r="D331" s="9">
        <v>940.66700000000003</v>
      </c>
      <c r="E331" s="9">
        <v>360</v>
      </c>
      <c r="G331" s="9">
        <v>914</v>
      </c>
      <c r="H331" s="9">
        <v>325.33300000000003</v>
      </c>
      <c r="M331" s="9">
        <v>944</v>
      </c>
      <c r="N331" s="9">
        <v>404</v>
      </c>
      <c r="P331" s="9">
        <v>888.66700000000003</v>
      </c>
      <c r="Q331" s="9">
        <v>416.66699999999997</v>
      </c>
      <c r="S331" s="4">
        <f t="shared" si="220"/>
        <v>67.036316472114137</v>
      </c>
      <c r="T331" s="4">
        <f t="shared" si="221"/>
        <v>25.655278573566513</v>
      </c>
      <c r="V331" s="4">
        <f t="shared" si="222"/>
        <v>65.135901711777194</v>
      </c>
      <c r="W331" s="4">
        <f t="shared" si="223"/>
        <v>23.184746511594764</v>
      </c>
      <c r="Y331" s="4" t="str">
        <f t="shared" si="224"/>
        <v>nan</v>
      </c>
      <c r="Z331" s="4" t="str">
        <f t="shared" si="225"/>
        <v>nan</v>
      </c>
      <c r="AB331" s="4">
        <f t="shared" si="226"/>
        <v>67.273841592907743</v>
      </c>
      <c r="AC331" s="4">
        <f t="shared" si="227"/>
        <v>28.790923732557975</v>
      </c>
      <c r="AE331" s="4">
        <f t="shared" si="228"/>
        <v>63.33055401148787</v>
      </c>
      <c r="AF331" s="4">
        <f t="shared" si="229"/>
        <v>29.693633215033991</v>
      </c>
      <c r="AH331" s="37">
        <f t="shared" si="230"/>
        <v>3.1169063076289127</v>
      </c>
      <c r="AI331" s="37">
        <f t="shared" si="231"/>
        <v>3.1446285545537185</v>
      </c>
      <c r="AJ331" s="37">
        <f t="shared" si="232"/>
        <v>5.4809655741346139</v>
      </c>
      <c r="AL331" s="20">
        <v>0.46400000000000002</v>
      </c>
      <c r="AM331" s="37">
        <f t="shared" si="233"/>
        <v>52.431328098727512</v>
      </c>
      <c r="AN331" s="37" t="str">
        <f t="shared" si="234"/>
        <v>nan</v>
      </c>
      <c r="AO331" s="37">
        <f t="shared" si="235"/>
        <v>52.431328098727512</v>
      </c>
      <c r="AP331" s="37">
        <f t="shared" si="236"/>
        <v>85.668117599053588</v>
      </c>
      <c r="AQ331" s="37">
        <f t="shared" si="237"/>
        <v>-47.45921188613481</v>
      </c>
      <c r="AS331" s="19">
        <v>0.46400000000000002</v>
      </c>
      <c r="AT331" s="4">
        <f t="shared" si="254"/>
        <v>52.431328098727512</v>
      </c>
      <c r="AU331" s="11">
        <v>48.266286297156398</v>
      </c>
      <c r="AV331" s="11">
        <v>-600.92306256471193</v>
      </c>
      <c r="AW331" s="11">
        <v>-147904.14473352811</v>
      </c>
      <c r="AX331" s="4">
        <f t="shared" si="241"/>
        <v>-10.488085992922104</v>
      </c>
      <c r="AY331" s="4">
        <f t="shared" si="242"/>
        <v>-2581.4143029462971</v>
      </c>
      <c r="BA331" s="4">
        <f t="shared" si="251"/>
        <v>85.668117599053588</v>
      </c>
      <c r="BB331" s="11">
        <v>78.967463569796209</v>
      </c>
      <c r="BC331" s="11">
        <v>620.48206239524495</v>
      </c>
      <c r="BD331" s="11">
        <v>-314038.13116870716</v>
      </c>
      <c r="BE331" s="4">
        <f t="shared" si="243"/>
        <v>10.829454938361918</v>
      </c>
      <c r="BF331" s="4">
        <f t="shared" si="244"/>
        <v>-5480.9993657037694</v>
      </c>
      <c r="BH331" s="4">
        <f t="shared" si="252"/>
        <v>-47.45921188613481</v>
      </c>
      <c r="BI331" s="11">
        <v>-49.20269044376262</v>
      </c>
      <c r="BJ331" s="11">
        <v>-283.95220078957442</v>
      </c>
      <c r="BK331" s="11">
        <v>15308.07299707082</v>
      </c>
      <c r="BL331" s="4">
        <f t="shared" si="245"/>
        <v>-4.9559008220621159</v>
      </c>
      <c r="BM331" s="4">
        <f t="shared" si="246"/>
        <v>267.17627593452215</v>
      </c>
      <c r="BN331" s="4">
        <f t="shared" si="247"/>
        <v>5.822171178329671</v>
      </c>
      <c r="BO331" s="4">
        <f t="shared" si="248"/>
        <v>2.1347384447168321E-3</v>
      </c>
      <c r="BP331" s="4">
        <f t="shared" si="249"/>
        <v>0.59369623454040799</v>
      </c>
    </row>
    <row r="332" spans="1:68" x14ac:dyDescent="0.3">
      <c r="A332" s="9">
        <v>1</v>
      </c>
      <c r="B332" s="9" t="s">
        <v>328</v>
      </c>
      <c r="C332" s="9">
        <v>60</v>
      </c>
      <c r="D332" s="9">
        <v>936</v>
      </c>
      <c r="E332" s="9">
        <v>355.33300000000003</v>
      </c>
      <c r="G332" s="9">
        <v>900.66700000000003</v>
      </c>
      <c r="H332" s="9">
        <v>331.33300000000003</v>
      </c>
      <c r="M332" s="9">
        <v>952.66700000000003</v>
      </c>
      <c r="N332" s="9">
        <v>397.33300000000003</v>
      </c>
      <c r="P332" s="9">
        <v>889.33299999999997</v>
      </c>
      <c r="Q332" s="9">
        <v>417.33300000000003</v>
      </c>
      <c r="S332" s="4">
        <f t="shared" si="220"/>
        <v>66.703724291272934</v>
      </c>
      <c r="T332" s="4">
        <f t="shared" si="221"/>
        <v>25.322686392725306</v>
      </c>
      <c r="V332" s="4">
        <f t="shared" si="222"/>
        <v>64.185729963940091</v>
      </c>
      <c r="W332" s="4">
        <f t="shared" si="223"/>
        <v>23.612334487820871</v>
      </c>
      <c r="Y332" s="4" t="str">
        <f t="shared" si="224"/>
        <v>nan</v>
      </c>
      <c r="Z332" s="4" t="str">
        <f t="shared" si="225"/>
        <v>nan</v>
      </c>
      <c r="AB332" s="4">
        <f t="shared" si="226"/>
        <v>67.891492424566366</v>
      </c>
      <c r="AC332" s="4">
        <f t="shared" si="227"/>
        <v>28.315802226308065</v>
      </c>
      <c r="AE332" s="4">
        <f t="shared" si="228"/>
        <v>63.37801627684896</v>
      </c>
      <c r="AF332" s="4">
        <f t="shared" si="229"/>
        <v>29.741095480395096</v>
      </c>
      <c r="AH332" s="37">
        <f t="shared" si="230"/>
        <v>3.0439446563777417</v>
      </c>
      <c r="AI332" s="37">
        <f t="shared" si="231"/>
        <v>3.2201763199724303</v>
      </c>
      <c r="AJ332" s="37">
        <f t="shared" si="232"/>
        <v>5.5301602746400427</v>
      </c>
      <c r="AL332" s="20">
        <v>0.47200000000000003</v>
      </c>
      <c r="AM332" s="37">
        <f t="shared" si="233"/>
        <v>34.186373724058193</v>
      </c>
      <c r="AN332" s="37" t="str">
        <f t="shared" si="234"/>
        <v>nan</v>
      </c>
      <c r="AO332" s="37">
        <f t="shared" si="235"/>
        <v>34.186373724058193</v>
      </c>
      <c r="AP332" s="37">
        <f t="shared" si="236"/>
        <v>68.355171996389984</v>
      </c>
      <c r="AQ332" s="37">
        <f t="shared" si="237"/>
        <v>-53.031459456586816</v>
      </c>
      <c r="AS332" s="19">
        <v>0.47200000000000003</v>
      </c>
      <c r="AT332" s="4">
        <f t="shared" si="254"/>
        <v>34.186373724058193</v>
      </c>
      <c r="AU332" s="11">
        <v>37.992398588308497</v>
      </c>
      <c r="AV332" s="11">
        <v>-1265.4054712305499</v>
      </c>
      <c r="AW332" s="11">
        <v>-14079.363804354585</v>
      </c>
      <c r="AX332" s="4">
        <f t="shared" si="241"/>
        <v>-22.085491845723478</v>
      </c>
      <c r="AY332" s="4">
        <f t="shared" si="242"/>
        <v>-245.73125497210231</v>
      </c>
      <c r="BA332" s="4">
        <f t="shared" si="251"/>
        <v>68.355171996389984</v>
      </c>
      <c r="BB332" s="11">
        <v>71.207310801350289</v>
      </c>
      <c r="BC332" s="11">
        <v>-1454.8499336732782</v>
      </c>
      <c r="BD332" s="11">
        <v>-132409.86829339355</v>
      </c>
      <c r="BE332" s="4">
        <f t="shared" si="243"/>
        <v>-25.391921465019827</v>
      </c>
      <c r="BF332" s="4">
        <f t="shared" si="244"/>
        <v>-2310.9881638517631</v>
      </c>
      <c r="BH332" s="4">
        <f t="shared" si="252"/>
        <v>-53.031459456586816</v>
      </c>
      <c r="BI332" s="11">
        <v>-51.606842584522994</v>
      </c>
      <c r="BJ332" s="11">
        <v>-263.47065066126157</v>
      </c>
      <c r="BK332" s="11">
        <v>10323.360670934251</v>
      </c>
      <c r="BL332" s="4">
        <f t="shared" si="245"/>
        <v>-4.5984303364107895</v>
      </c>
      <c r="BM332" s="4">
        <f t="shared" si="246"/>
        <v>180.17663357869361</v>
      </c>
      <c r="BN332" s="4">
        <f t="shared" si="247"/>
        <v>3.9366667346839725</v>
      </c>
      <c r="BO332" s="4">
        <f t="shared" si="248"/>
        <v>1.439611302293762E-3</v>
      </c>
      <c r="BP332" s="4">
        <f t="shared" si="249"/>
        <v>0.40142828945350162</v>
      </c>
    </row>
    <row r="333" spans="1:68" x14ac:dyDescent="0.3">
      <c r="A333" s="9">
        <v>61</v>
      </c>
      <c r="B333" s="9" t="s">
        <v>388</v>
      </c>
      <c r="C333" s="9">
        <v>61</v>
      </c>
      <c r="D333" s="9">
        <v>934</v>
      </c>
      <c r="E333" s="9">
        <v>354</v>
      </c>
      <c r="G333" s="9">
        <v>895.33299999999997</v>
      </c>
      <c r="H333" s="9">
        <v>333.33300000000003</v>
      </c>
      <c r="M333" s="9">
        <v>961.33299999999997</v>
      </c>
      <c r="N333" s="9">
        <v>388.66699999999997</v>
      </c>
      <c r="P333" s="9">
        <v>888</v>
      </c>
      <c r="Q333" s="9">
        <v>415.33300000000003</v>
      </c>
      <c r="S333" s="4">
        <f t="shared" si="220"/>
        <v>66.561194965864232</v>
      </c>
      <c r="T333" s="4">
        <f t="shared" si="221"/>
        <v>25.227690597340402</v>
      </c>
      <c r="V333" s="4">
        <f t="shared" si="222"/>
        <v>63.805604253075067</v>
      </c>
      <c r="W333" s="4">
        <f t="shared" si="223"/>
        <v>23.754863813229576</v>
      </c>
      <c r="Y333" s="4" t="str">
        <f t="shared" si="224"/>
        <v>nan</v>
      </c>
      <c r="Z333" s="4" t="str">
        <f t="shared" si="225"/>
        <v>nan</v>
      </c>
      <c r="AB333" s="4">
        <f t="shared" si="226"/>
        <v>68.509071991562266</v>
      </c>
      <c r="AC333" s="4">
        <f t="shared" si="227"/>
        <v>27.698222659312151</v>
      </c>
      <c r="AE333" s="4">
        <f t="shared" si="228"/>
        <v>63.283020481464064</v>
      </c>
      <c r="AF333" s="4">
        <f t="shared" si="229"/>
        <v>29.59856615498639</v>
      </c>
      <c r="AH333" s="37">
        <f t="shared" si="230"/>
        <v>3.1244997859504058</v>
      </c>
      <c r="AI333" s="37">
        <f t="shared" si="231"/>
        <v>3.1460695441252726</v>
      </c>
      <c r="AJ333" s="37">
        <f t="shared" si="232"/>
        <v>5.4636051367754819</v>
      </c>
      <c r="AL333" s="20">
        <v>0.48</v>
      </c>
      <c r="AM333" s="37">
        <f t="shared" si="233"/>
        <v>28.123914223766125</v>
      </c>
      <c r="AN333" s="37" t="str">
        <f t="shared" si="234"/>
        <v>nan</v>
      </c>
      <c r="AO333" s="37">
        <f t="shared" si="235"/>
        <v>28.123914223766125</v>
      </c>
      <c r="AP333" s="37">
        <f t="shared" si="236"/>
        <v>51.746187230243528</v>
      </c>
      <c r="AQ333" s="37">
        <f t="shared" si="237"/>
        <v>-53.129952886385183</v>
      </c>
      <c r="AS333" s="19">
        <v>0.48</v>
      </c>
      <c r="AT333" s="4">
        <f t="shared" si="254"/>
        <v>28.123914223766125</v>
      </c>
      <c r="AU333" s="11">
        <v>28.019797795811044</v>
      </c>
      <c r="AV333" s="11">
        <v>-826.19289413412764</v>
      </c>
      <c r="AW333" s="11">
        <v>69582.473418361522</v>
      </c>
      <c r="AX333" s="4">
        <f t="shared" si="241"/>
        <v>-14.419786259221473</v>
      </c>
      <c r="AY333" s="4">
        <f t="shared" si="242"/>
        <v>1214.4432628318425</v>
      </c>
      <c r="BA333" s="4">
        <f t="shared" si="251"/>
        <v>51.746187230243528</v>
      </c>
      <c r="BB333" s="11">
        <v>55.689863525397136</v>
      </c>
      <c r="BC333" s="11">
        <v>-1498.0759309251523</v>
      </c>
      <c r="BD333" s="11">
        <v>50603.283559209471</v>
      </c>
      <c r="BE333" s="4">
        <f t="shared" si="243"/>
        <v>-26.146357439523051</v>
      </c>
      <c r="BF333" s="4">
        <f t="shared" si="244"/>
        <v>883.19391042852033</v>
      </c>
      <c r="BH333" s="4">
        <f t="shared" si="252"/>
        <v>-53.129952886385183</v>
      </c>
      <c r="BI333" s="11">
        <v>-53.418221054569756</v>
      </c>
      <c r="BJ333" s="11">
        <v>-118.77842220929327</v>
      </c>
      <c r="BK333" s="11">
        <v>18415.06161695523</v>
      </c>
      <c r="BL333" s="4">
        <f t="shared" si="245"/>
        <v>-2.073074547876125</v>
      </c>
      <c r="BM333" s="4">
        <f t="shared" si="246"/>
        <v>321.4034571734997</v>
      </c>
      <c r="BN333" s="4">
        <f t="shared" si="247"/>
        <v>6.9750784962644587</v>
      </c>
      <c r="BO333" s="4">
        <f t="shared" si="248"/>
        <v>2.5680136228162626E-3</v>
      </c>
      <c r="BP333" s="4">
        <f t="shared" si="249"/>
        <v>0.7112600629588528</v>
      </c>
    </row>
    <row r="334" spans="1:68" x14ac:dyDescent="0.3">
      <c r="A334" s="9">
        <v>57</v>
      </c>
      <c r="B334" s="9" t="s">
        <v>384</v>
      </c>
      <c r="C334" s="9">
        <v>62</v>
      </c>
      <c r="D334" s="9">
        <v>930.66700000000003</v>
      </c>
      <c r="E334" s="9">
        <v>351.33300000000003</v>
      </c>
      <c r="G334" s="9">
        <v>892.66700000000003</v>
      </c>
      <c r="H334" s="9">
        <v>334</v>
      </c>
      <c r="M334" s="9">
        <v>960</v>
      </c>
      <c r="N334" s="9">
        <v>385.33300000000003</v>
      </c>
      <c r="P334" s="9">
        <v>884.66700000000003</v>
      </c>
      <c r="Q334" s="9">
        <v>414</v>
      </c>
      <c r="S334" s="4">
        <f t="shared" si="220"/>
        <v>66.323669845070626</v>
      </c>
      <c r="T334" s="4">
        <f t="shared" si="221"/>
        <v>25.037627741907901</v>
      </c>
      <c r="V334" s="4">
        <f t="shared" si="222"/>
        <v>63.615612662305274</v>
      </c>
      <c r="W334" s="4">
        <f t="shared" si="223"/>
        <v>23.802397343253375</v>
      </c>
      <c r="Y334" s="4" t="str">
        <f t="shared" si="224"/>
        <v>nan</v>
      </c>
      <c r="Z334" s="4" t="str">
        <f t="shared" si="225"/>
        <v>nan</v>
      </c>
      <c r="AB334" s="4">
        <f t="shared" si="226"/>
        <v>68.414076196177362</v>
      </c>
      <c r="AC334" s="4">
        <f t="shared" si="227"/>
        <v>27.460626273855848</v>
      </c>
      <c r="AE334" s="4">
        <f t="shared" si="228"/>
        <v>63.045495360670465</v>
      </c>
      <c r="AF334" s="4">
        <f t="shared" si="229"/>
        <v>29.50357035960149</v>
      </c>
      <c r="AH334" s="37">
        <f t="shared" si="230"/>
        <v>2.9764690226654857</v>
      </c>
      <c r="AI334" s="37">
        <f t="shared" si="231"/>
        <v>3.2001125915456923</v>
      </c>
      <c r="AJ334" s="37">
        <f t="shared" si="232"/>
        <v>5.5399522935404528</v>
      </c>
      <c r="AL334" s="20">
        <v>0.48799999999999999</v>
      </c>
      <c r="AM334" s="37">
        <f t="shared" si="233"/>
        <v>24.519226653764196</v>
      </c>
      <c r="AN334" s="37" t="str">
        <f t="shared" si="234"/>
        <v>nan</v>
      </c>
      <c r="AO334" s="37">
        <f t="shared" si="235"/>
        <v>24.519226653764196</v>
      </c>
      <c r="AP334" s="37">
        <f t="shared" si="236"/>
        <v>49.214500552591304</v>
      </c>
      <c r="AQ334" s="37">
        <f t="shared" si="237"/>
        <v>-53.719891883714773</v>
      </c>
      <c r="AS334" s="19">
        <v>0.48799999999999999</v>
      </c>
      <c r="AT334" s="4">
        <f t="shared" si="254"/>
        <v>24.519226653764196</v>
      </c>
      <c r="AU334" s="11">
        <v>24.773311654289547</v>
      </c>
      <c r="AV334" s="11">
        <v>-152.08584365692337</v>
      </c>
      <c r="AW334" s="11">
        <v>57356.595525532379</v>
      </c>
      <c r="AX334" s="4">
        <f t="shared" si="241"/>
        <v>-2.6543987174866461</v>
      </c>
      <c r="AY334" s="4">
        <f t="shared" si="242"/>
        <v>1001.0614396551875</v>
      </c>
      <c r="BA334" s="4">
        <f t="shared" si="251"/>
        <v>49.214500552591304</v>
      </c>
      <c r="BB334" s="11">
        <v>47.238094768071235</v>
      </c>
      <c r="BC334" s="11">
        <v>-645.19735826949477</v>
      </c>
      <c r="BD334" s="11">
        <v>85825.5259094473</v>
      </c>
      <c r="BE334" s="4">
        <f t="shared" si="243"/>
        <v>-11.260818226972148</v>
      </c>
      <c r="BF334" s="4">
        <f t="shared" si="244"/>
        <v>1497.9380093755565</v>
      </c>
      <c r="BH334" s="4">
        <f t="shared" si="252"/>
        <v>-53.719891883714773</v>
      </c>
      <c r="BI334" s="11">
        <v>-53.507297430138443</v>
      </c>
      <c r="BJ334" s="11">
        <v>31.170349204717965</v>
      </c>
      <c r="BK334" s="11">
        <v>10669.518705383904</v>
      </c>
      <c r="BL334" s="4">
        <f t="shared" si="245"/>
        <v>0.54402522261872455</v>
      </c>
      <c r="BM334" s="4">
        <f t="shared" si="246"/>
        <v>186.21823101207198</v>
      </c>
      <c r="BN334" s="4">
        <f t="shared" si="247"/>
        <v>4.0409407166416349</v>
      </c>
      <c r="BO334" s="4">
        <f t="shared" si="248"/>
        <v>1.487883665786455E-3</v>
      </c>
      <c r="BP334" s="4">
        <f t="shared" si="249"/>
        <v>0.4120612764531314</v>
      </c>
    </row>
    <row r="335" spans="1:68" x14ac:dyDescent="0.3">
      <c r="A335" s="9">
        <v>56</v>
      </c>
      <c r="B335" s="9" t="s">
        <v>383</v>
      </c>
      <c r="C335" s="9">
        <v>63</v>
      </c>
      <c r="D335" s="9">
        <v>927.33299999999997</v>
      </c>
      <c r="E335" s="9">
        <v>349.33300000000003</v>
      </c>
      <c r="G335" s="9">
        <v>889.33299999999997</v>
      </c>
      <c r="H335" s="9">
        <v>331.33300000000003</v>
      </c>
      <c r="M335" s="9">
        <v>960</v>
      </c>
      <c r="N335" s="9">
        <v>383.33300000000003</v>
      </c>
      <c r="P335" s="9">
        <v>880</v>
      </c>
      <c r="Q335" s="9">
        <v>411.33300000000003</v>
      </c>
      <c r="S335" s="4">
        <f t="shared" si="220"/>
        <v>66.086073459614312</v>
      </c>
      <c r="T335" s="4">
        <f t="shared" si="221"/>
        <v>24.895098416499199</v>
      </c>
      <c r="V335" s="4">
        <f t="shared" si="222"/>
        <v>63.37801627684896</v>
      </c>
      <c r="W335" s="4">
        <f t="shared" si="223"/>
        <v>23.612334487820871</v>
      </c>
      <c r="Y335" s="4" t="str">
        <f t="shared" si="224"/>
        <v>nan</v>
      </c>
      <c r="Z335" s="4" t="str">
        <f t="shared" si="225"/>
        <v>nan</v>
      </c>
      <c r="AB335" s="4">
        <f t="shared" si="226"/>
        <v>68.414076196177362</v>
      </c>
      <c r="AC335" s="4">
        <f t="shared" si="227"/>
        <v>27.318096948447145</v>
      </c>
      <c r="AE335" s="4">
        <f t="shared" si="228"/>
        <v>62.712903179829254</v>
      </c>
      <c r="AF335" s="4">
        <f t="shared" si="229"/>
        <v>29.313507504168985</v>
      </c>
      <c r="AH335" s="37">
        <f t="shared" si="230"/>
        <v>2.9965074673434859</v>
      </c>
      <c r="AI335" s="37">
        <f t="shared" si="231"/>
        <v>3.3601366977054603</v>
      </c>
      <c r="AJ335" s="37">
        <f t="shared" si="232"/>
        <v>5.5588323056581013</v>
      </c>
      <c r="AL335" s="20">
        <v>0.496</v>
      </c>
      <c r="AM335" s="37">
        <f t="shared" si="233"/>
        <v>25.346175941946754</v>
      </c>
      <c r="AN335" s="37" t="str">
        <f t="shared" si="234"/>
        <v>nan</v>
      </c>
      <c r="AO335" s="37">
        <f t="shared" si="235"/>
        <v>25.346175941946754</v>
      </c>
      <c r="AP335" s="37">
        <f t="shared" si="236"/>
        <v>46.145470747966868</v>
      </c>
      <c r="AQ335" s="37">
        <f t="shared" si="237"/>
        <v>-52.640601374661301</v>
      </c>
      <c r="AS335" s="19">
        <v>0.496</v>
      </c>
      <c r="AT335" s="4">
        <f t="shared" si="254"/>
        <v>25.346175941946754</v>
      </c>
      <c r="AU335" s="11">
        <v>25.586424181721231</v>
      </c>
      <c r="AV335" s="11">
        <v>91.512677863064042</v>
      </c>
      <c r="AW335" s="11">
        <v>12048.686363299688</v>
      </c>
      <c r="AX335" s="4">
        <f t="shared" si="241"/>
        <v>1.597197536027396</v>
      </c>
      <c r="AY335" s="4">
        <f t="shared" si="242"/>
        <v>210.28924757972129</v>
      </c>
      <c r="BA335" s="4">
        <f t="shared" si="251"/>
        <v>46.145470747966868</v>
      </c>
      <c r="BB335" s="11">
        <v>45.366705302761538</v>
      </c>
      <c r="BC335" s="11">
        <v>-124.86745115009589</v>
      </c>
      <c r="BD335" s="11">
        <v>39830.732054758359</v>
      </c>
      <c r="BE335" s="4">
        <f t="shared" si="243"/>
        <v>-2.1793481511423534</v>
      </c>
      <c r="BF335" s="4">
        <f t="shared" si="244"/>
        <v>695.17741783517988</v>
      </c>
      <c r="BH335" s="4">
        <f t="shared" si="252"/>
        <v>-52.640601374661301</v>
      </c>
      <c r="BI335" s="11">
        <v>-52.919495443606074</v>
      </c>
      <c r="BJ335" s="11">
        <v>51.9338851852483</v>
      </c>
      <c r="BK335" s="11">
        <v>-998.38035462943503</v>
      </c>
      <c r="BL335" s="4">
        <f t="shared" si="245"/>
        <v>0.90641728983528813</v>
      </c>
      <c r="BM335" s="4">
        <f t="shared" si="246"/>
        <v>-17.425024375512258</v>
      </c>
      <c r="BN335" s="4">
        <f t="shared" si="247"/>
        <v>0.37854310497313715</v>
      </c>
      <c r="BO335" s="4">
        <f t="shared" si="248"/>
        <v>-1.3922594476034294E-4</v>
      </c>
      <c r="BP335" s="4">
        <f t="shared" si="249"/>
        <v>3.8600654146046888E-2</v>
      </c>
    </row>
    <row r="336" spans="1:68" x14ac:dyDescent="0.3">
      <c r="A336" s="9">
        <v>30</v>
      </c>
      <c r="B336" s="9" t="s">
        <v>357</v>
      </c>
      <c r="C336" s="9">
        <v>64</v>
      </c>
      <c r="D336" s="9">
        <v>924.66700000000003</v>
      </c>
      <c r="E336" s="9">
        <v>350</v>
      </c>
      <c r="G336" s="9">
        <v>891.33299999999997</v>
      </c>
      <c r="H336" s="9">
        <v>330.66699999999997</v>
      </c>
      <c r="M336" s="9">
        <v>959.33299999999997</v>
      </c>
      <c r="N336" s="9">
        <v>382.66699999999997</v>
      </c>
      <c r="P336" s="9">
        <v>878.66700000000003</v>
      </c>
      <c r="Q336" s="9">
        <v>409.33300000000003</v>
      </c>
      <c r="S336" s="4">
        <f t="shared" si="220"/>
        <v>65.896081868844519</v>
      </c>
      <c r="T336" s="4">
        <f t="shared" si="221"/>
        <v>24.942631946522997</v>
      </c>
      <c r="V336" s="4">
        <f t="shared" si="222"/>
        <v>63.520545602257663</v>
      </c>
      <c r="W336" s="4">
        <f t="shared" si="223"/>
        <v>23.564872222459769</v>
      </c>
      <c r="Y336" s="4" t="str">
        <f t="shared" si="224"/>
        <v>nan</v>
      </c>
      <c r="Z336" s="4" t="str">
        <f t="shared" si="225"/>
        <v>nan</v>
      </c>
      <c r="AB336" s="4">
        <f t="shared" si="226"/>
        <v>68.366542666153563</v>
      </c>
      <c r="AC336" s="4">
        <f t="shared" si="227"/>
        <v>27.270634683086044</v>
      </c>
      <c r="AE336" s="4">
        <f t="shared" si="228"/>
        <v>62.617907384444351</v>
      </c>
      <c r="AF336" s="4">
        <f t="shared" si="229"/>
        <v>29.170978178760283</v>
      </c>
      <c r="AH336" s="37">
        <f t="shared" si="230"/>
        <v>2.7461599391004525</v>
      </c>
      <c r="AI336" s="37">
        <f t="shared" si="231"/>
        <v>3.3945210696777059</v>
      </c>
      <c r="AJ336" s="37">
        <f t="shared" si="232"/>
        <v>5.3502653962067672</v>
      </c>
      <c r="AL336" s="20">
        <v>0.504</v>
      </c>
      <c r="AM336" s="37">
        <f t="shared" si="233"/>
        <v>30.112807099136084</v>
      </c>
      <c r="AN336" s="37" t="str">
        <f t="shared" si="234"/>
        <v>nan</v>
      </c>
      <c r="AO336" s="37">
        <f t="shared" si="235"/>
        <v>30.112807099136084</v>
      </c>
      <c r="AP336" s="37">
        <f t="shared" si="236"/>
        <v>43.299487158946498</v>
      </c>
      <c r="AQ336" s="37">
        <f t="shared" si="237"/>
        <v>-52.214106171730862</v>
      </c>
      <c r="AS336" s="19">
        <v>0.504</v>
      </c>
      <c r="AT336" s="4">
        <f t="shared" si="254"/>
        <v>30.112807099136084</v>
      </c>
      <c r="AU336" s="11">
        <v>26.237514569644475</v>
      </c>
      <c r="AV336" s="11">
        <v>40.693147312381946</v>
      </c>
      <c r="AW336" s="11">
        <v>-3176.2205085552519</v>
      </c>
      <c r="AX336" s="4">
        <f t="shared" si="241"/>
        <v>0.71022940360014641</v>
      </c>
      <c r="AY336" s="4">
        <f t="shared" si="242"/>
        <v>-55.435505643657876</v>
      </c>
      <c r="BA336" s="4">
        <f t="shared" si="251"/>
        <v>43.299487158946498</v>
      </c>
      <c r="BB336" s="11">
        <v>45.24021545477553</v>
      </c>
      <c r="BC336" s="11">
        <v>-7.9056151236289267</v>
      </c>
      <c r="BD336" s="11">
        <v>7310.1144044423818</v>
      </c>
      <c r="BE336" s="4">
        <f t="shared" si="243"/>
        <v>-0.13797901330278334</v>
      </c>
      <c r="BF336" s="4">
        <f t="shared" si="244"/>
        <v>127.58556505498399</v>
      </c>
      <c r="BH336" s="4">
        <f t="shared" si="252"/>
        <v>-52.214106171730862</v>
      </c>
      <c r="BI336" s="11">
        <v>-52.676355227706836</v>
      </c>
      <c r="BJ336" s="11">
        <v>15.196262771918649</v>
      </c>
      <c r="BK336" s="11">
        <v>-2296.1012917741441</v>
      </c>
      <c r="BL336" s="4">
        <f t="shared" si="245"/>
        <v>0.26522481936822051</v>
      </c>
      <c r="BM336" s="4">
        <f t="shared" si="246"/>
        <v>-40.074527500753817</v>
      </c>
      <c r="BN336" s="4">
        <f t="shared" si="247"/>
        <v>0.86961858649746815</v>
      </c>
      <c r="BO336" s="4">
        <f t="shared" si="248"/>
        <v>-3.20195474731023E-4</v>
      </c>
      <c r="BP336" s="4">
        <f t="shared" si="249"/>
        <v>8.8676417177761105E-2</v>
      </c>
    </row>
    <row r="337" spans="34:35" x14ac:dyDescent="0.3">
      <c r="AH337" s="41"/>
      <c r="AI337" s="41"/>
    </row>
  </sheetData>
  <sortState ref="A267:Q330">
    <sortCondition ref="C267:C330"/>
  </sortState>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Shrike929mKinematics</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Sustaita</dc:creator>
  <cp:lastModifiedBy>Diego Sustaita</cp:lastModifiedBy>
  <dcterms:created xsi:type="dcterms:W3CDTF">2018-06-25T23:09:34Z</dcterms:created>
  <dcterms:modified xsi:type="dcterms:W3CDTF">2018-06-28T21:28:01Z</dcterms:modified>
</cp:coreProperties>
</file>